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NAITO\Downloads\新しいフォルダー\VIK発注書\0423ver\"/>
    </mc:Choice>
  </mc:AlternateContent>
  <xr:revisionPtr revIDLastSave="0" documentId="13_ncr:1_{DE806421-191F-4722-8A40-600BB4823AF0}" xr6:coauthVersionLast="47" xr6:coauthVersionMax="47" xr10:uidLastSave="{00000000-0000-0000-0000-000000000000}"/>
  <bookViews>
    <workbookView xWindow="28680" yWindow="-16125" windowWidth="29040" windowHeight="15720" firstSheet="1" activeTab="1" xr2:uid="{00000000-000D-0000-FFFF-FFFF00000000}"/>
  </bookViews>
  <sheets>
    <sheet name="発注書【見本】" sheetId="13" r:id="rId1"/>
    <sheet name="発注書【記入用➀】" sheetId="4" r:id="rId2"/>
    <sheet name="発注書【記入用②】" sheetId="15" r:id="rId3"/>
    <sheet name="西濃運輸営業所一覧" sheetId="14" r:id="rId4"/>
    <sheet name="算出用シート【見本】" sheetId="10" r:id="rId5"/>
    <sheet name="算出用シート【エイジ】" sheetId="11" r:id="rId6"/>
    <sheet name="算出用シート【エリート】" sheetId="12" r:id="rId7"/>
    <sheet name="削除禁止" sheetId="2" r:id="rId8"/>
  </sheets>
  <definedNames>
    <definedName name="_xlnm.Print_Area" localSheetId="1">発注書【記入用➀】!$A$2:$M$62</definedName>
    <definedName name="_xlnm.Print_Area" localSheetId="2">発注書【記入用②】!$A$2:$M$61</definedName>
    <definedName name="_xlnm.Print_Area" localSheetId="0">発注書【見本】!$A$2:$M$61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15" l="1"/>
  <c r="H3" i="15"/>
  <c r="K8" i="15"/>
  <c r="I8" i="15"/>
  <c r="G8" i="15"/>
  <c r="E7" i="15"/>
  <c r="E14" i="15"/>
  <c r="E14" i="13"/>
  <c r="E14" i="4"/>
  <c r="B2" i="11" l="1"/>
  <c r="G18" i="13" a="1"/>
  <c r="G18" i="13" s="1"/>
  <c r="K71" i="10"/>
  <c r="K73" i="10" s="1"/>
  <c r="G28" i="12"/>
  <c r="F26" i="12"/>
  <c r="G26" i="12" s="1"/>
  <c r="F25" i="12"/>
  <c r="G25" i="12" s="1"/>
  <c r="F24" i="12"/>
  <c r="G24" i="12" s="1"/>
  <c r="F23" i="12"/>
  <c r="G23" i="12" s="1"/>
  <c r="F22" i="12"/>
  <c r="G22" i="12" s="1"/>
  <c r="F21" i="12"/>
  <c r="G21" i="12" s="1"/>
  <c r="F20" i="12"/>
  <c r="G20" i="12" s="1"/>
  <c r="F19" i="12"/>
  <c r="G19" i="12" s="1"/>
  <c r="G18" i="12"/>
  <c r="G17" i="12"/>
  <c r="G16" i="12"/>
  <c r="G15" i="12"/>
  <c r="F14" i="12"/>
  <c r="G14" i="12" s="1"/>
  <c r="G13" i="12"/>
  <c r="F12" i="12"/>
  <c r="G12" i="12" s="1"/>
  <c r="G11" i="12"/>
  <c r="F11" i="12"/>
  <c r="F27" i="12" s="1"/>
  <c r="G10" i="12"/>
  <c r="G9" i="12"/>
  <c r="G8" i="12"/>
  <c r="G7" i="12"/>
  <c r="G6" i="12"/>
  <c r="G5" i="12"/>
  <c r="J103" i="11" l="1" a="1"/>
  <c r="J103" i="11" s="1"/>
  <c r="H103" i="11"/>
  <c r="J102" i="11" a="1"/>
  <c r="J102" i="11" s="1"/>
  <c r="H102" i="11"/>
  <c r="J101" i="11" a="1"/>
  <c r="J101" i="11" s="1"/>
  <c r="H101" i="11"/>
  <c r="J100" i="11" a="1"/>
  <c r="J100" i="11" s="1"/>
  <c r="H100" i="11"/>
  <c r="J99" i="11" a="1"/>
  <c r="J99" i="11" s="1"/>
  <c r="H99" i="11"/>
  <c r="J98" i="11" a="1"/>
  <c r="J98" i="11" s="1"/>
  <c r="H98" i="11"/>
  <c r="J97" i="11" a="1"/>
  <c r="J97" i="11" s="1"/>
  <c r="H97" i="11"/>
  <c r="J96" i="11" a="1"/>
  <c r="J96" i="11" s="1"/>
  <c r="H96" i="11"/>
  <c r="J95" i="11" a="1"/>
  <c r="J95" i="11" s="1"/>
  <c r="H95" i="11"/>
  <c r="J94" i="11" a="1"/>
  <c r="J94" i="11" s="1"/>
  <c r="H94" i="11"/>
  <c r="J93" i="11" a="1"/>
  <c r="J93" i="11" s="1"/>
  <c r="H93" i="11"/>
  <c r="J91" i="11" a="1"/>
  <c r="J91" i="11" s="1"/>
  <c r="H91" i="11"/>
  <c r="J90" i="11" a="1"/>
  <c r="J90" i="11" s="1"/>
  <c r="H90" i="11"/>
  <c r="J89" i="11" a="1"/>
  <c r="J89" i="11" s="1"/>
  <c r="H89" i="11"/>
  <c r="J88" i="11" a="1"/>
  <c r="J88" i="11" s="1"/>
  <c r="H88" i="11"/>
  <c r="J87" i="11" a="1"/>
  <c r="J87" i="11" s="1"/>
  <c r="H87" i="11"/>
  <c r="J86" i="11" a="1"/>
  <c r="J86" i="11" s="1"/>
  <c r="H86" i="11"/>
  <c r="J85" i="11" a="1"/>
  <c r="J85" i="11" s="1"/>
  <c r="H85" i="11"/>
  <c r="J84" i="11" a="1"/>
  <c r="J84" i="11" s="1"/>
  <c r="H84" i="11"/>
  <c r="J83" i="11" a="1"/>
  <c r="J83" i="11" s="1"/>
  <c r="H83" i="11"/>
  <c r="J82" i="11" a="1"/>
  <c r="J82" i="11" s="1"/>
  <c r="H82" i="11"/>
  <c r="J81" i="11" a="1"/>
  <c r="J81" i="11" s="1"/>
  <c r="H81" i="11"/>
  <c r="J80" i="11" a="1"/>
  <c r="J80" i="11" s="1"/>
  <c r="H80" i="11"/>
  <c r="J79" i="11" a="1"/>
  <c r="J79" i="11" s="1"/>
  <c r="H79" i="11"/>
  <c r="J78" i="11" a="1"/>
  <c r="J78" i="11" s="1"/>
  <c r="H78" i="11"/>
  <c r="J77" i="11" a="1"/>
  <c r="J77" i="11" s="1"/>
  <c r="H77" i="11"/>
  <c r="J76" i="11" a="1"/>
  <c r="J76" i="11" s="1"/>
  <c r="H76" i="11"/>
  <c r="J75" i="11" a="1"/>
  <c r="J75" i="11" s="1"/>
  <c r="H75" i="11"/>
  <c r="J74" i="11" a="1"/>
  <c r="J74" i="11" s="1"/>
  <c r="H74" i="11"/>
  <c r="J73" i="11" a="1"/>
  <c r="J73" i="11" s="1"/>
  <c r="H73" i="11"/>
  <c r="J72" i="11" a="1"/>
  <c r="J72" i="11" s="1"/>
  <c r="H72" i="11"/>
  <c r="J71" i="11" a="1"/>
  <c r="J71" i="11" s="1"/>
  <c r="H71" i="11"/>
  <c r="J70" i="11" a="1"/>
  <c r="J70" i="11" s="1"/>
  <c r="H70" i="11"/>
  <c r="J69" i="11" a="1"/>
  <c r="J69" i="11" s="1"/>
  <c r="H69" i="11"/>
  <c r="J68" i="11" a="1"/>
  <c r="J68" i="11" s="1"/>
  <c r="H68" i="11"/>
  <c r="J66" i="11" a="1"/>
  <c r="J66" i="11" s="1"/>
  <c r="H66" i="11"/>
  <c r="J65" i="11" a="1"/>
  <c r="J65" i="11" s="1"/>
  <c r="H65" i="11"/>
  <c r="J64" i="11" a="1"/>
  <c r="J64" i="11" s="1"/>
  <c r="H64" i="11"/>
  <c r="J63" i="11" a="1"/>
  <c r="J63" i="11" s="1"/>
  <c r="H63" i="11"/>
  <c r="J62" i="11" a="1"/>
  <c r="J62" i="11" s="1"/>
  <c r="H62" i="11"/>
  <c r="J61" i="11" a="1"/>
  <c r="J61" i="11" s="1"/>
  <c r="H61" i="11"/>
  <c r="J60" i="11" a="1"/>
  <c r="J60" i="11" s="1"/>
  <c r="H60" i="11"/>
  <c r="J59" i="11" a="1"/>
  <c r="J59" i="11" s="1"/>
  <c r="H59" i="11"/>
  <c r="J58" i="11" a="1"/>
  <c r="J58" i="11" s="1"/>
  <c r="H58" i="11"/>
  <c r="J57" i="11" a="1"/>
  <c r="J57" i="11" s="1"/>
  <c r="H57" i="11"/>
  <c r="J56" i="11" a="1"/>
  <c r="J56" i="11" s="1"/>
  <c r="H56" i="11"/>
  <c r="J55" i="11" a="1"/>
  <c r="J55" i="11" s="1"/>
  <c r="H55" i="11"/>
  <c r="J54" i="11" a="1"/>
  <c r="J54" i="11" s="1"/>
  <c r="H54" i="11"/>
  <c r="J53" i="11" a="1"/>
  <c r="J53" i="11" s="1"/>
  <c r="H53" i="11"/>
  <c r="J52" i="11" a="1"/>
  <c r="J52" i="11" s="1"/>
  <c r="H52" i="11"/>
  <c r="J51" i="11" a="1"/>
  <c r="J51" i="11" s="1"/>
  <c r="H51" i="11"/>
  <c r="J50" i="11" a="1"/>
  <c r="J50" i="11" s="1"/>
  <c r="H50" i="11"/>
  <c r="J49" i="11" a="1"/>
  <c r="J49" i="11" s="1"/>
  <c r="H49" i="11"/>
  <c r="J48" i="11" a="1"/>
  <c r="J48" i="11" s="1"/>
  <c r="H48" i="11"/>
  <c r="J47" i="11" a="1"/>
  <c r="J47" i="11" s="1"/>
  <c r="H47" i="11"/>
  <c r="J46" i="11" a="1"/>
  <c r="J46" i="11" s="1"/>
  <c r="H46" i="11"/>
  <c r="J45" i="11" a="1"/>
  <c r="J45" i="11" s="1"/>
  <c r="H45" i="11"/>
  <c r="J44" i="11" a="1"/>
  <c r="J44" i="11" s="1"/>
  <c r="H44" i="11"/>
  <c r="J43" i="11" a="1"/>
  <c r="J43" i="11" s="1"/>
  <c r="H43" i="11"/>
  <c r="J42" i="11" a="1"/>
  <c r="J42" i="11" s="1"/>
  <c r="H42" i="11"/>
  <c r="J41" i="11" a="1"/>
  <c r="J41" i="11" s="1"/>
  <c r="H41" i="11"/>
  <c r="J40" i="11" a="1"/>
  <c r="J40" i="11" s="1"/>
  <c r="H40" i="11"/>
  <c r="J39" i="11" a="1"/>
  <c r="J39" i="11" s="1"/>
  <c r="H39" i="11"/>
  <c r="J38" i="11" a="1"/>
  <c r="J38" i="11" s="1"/>
  <c r="H38" i="11"/>
  <c r="J37" i="11" a="1"/>
  <c r="J37" i="11" s="1"/>
  <c r="H37" i="11"/>
  <c r="J36" i="11" a="1"/>
  <c r="J36" i="11" s="1"/>
  <c r="H36" i="11"/>
  <c r="J35" i="11" a="1"/>
  <c r="J35" i="11" s="1"/>
  <c r="H35" i="11"/>
  <c r="J34" i="11" a="1"/>
  <c r="J34" i="11" s="1"/>
  <c r="H34" i="11"/>
  <c r="J33" i="11" a="1"/>
  <c r="J33" i="11" s="1"/>
  <c r="K33" i="11" s="1"/>
  <c r="H33" i="11"/>
  <c r="J32" i="11" a="1"/>
  <c r="J32" i="11" s="1"/>
  <c r="H32" i="11"/>
  <c r="J31" i="11" a="1"/>
  <c r="J31" i="11" s="1"/>
  <c r="H31" i="11"/>
  <c r="J30" i="11" a="1"/>
  <c r="J30" i="11" s="1"/>
  <c r="H30" i="11"/>
  <c r="J28" i="11" a="1"/>
  <c r="J28" i="11" s="1"/>
  <c r="H28" i="11"/>
  <c r="J27" i="11" a="1"/>
  <c r="J27" i="11" s="1"/>
  <c r="H27" i="11"/>
  <c r="J26" i="11" a="1"/>
  <c r="J26" i="11" s="1"/>
  <c r="H26" i="11"/>
  <c r="J25" i="11" a="1"/>
  <c r="J25" i="11" s="1"/>
  <c r="H25" i="11"/>
  <c r="J24" i="11" a="1"/>
  <c r="J24" i="11" s="1"/>
  <c r="H24" i="11"/>
  <c r="J23" i="11" a="1"/>
  <c r="J23" i="11" s="1"/>
  <c r="H23" i="11"/>
  <c r="J22" i="11" a="1"/>
  <c r="J22" i="11" s="1"/>
  <c r="H22" i="11"/>
  <c r="J21" i="11" a="1"/>
  <c r="J21" i="11" s="1"/>
  <c r="H21" i="11"/>
  <c r="J20" i="11" a="1"/>
  <c r="J20" i="11" s="1"/>
  <c r="H20" i="11"/>
  <c r="J19" i="11" a="1"/>
  <c r="J19" i="11" s="1"/>
  <c r="H19" i="11"/>
  <c r="J18" i="11" a="1"/>
  <c r="J18" i="11" s="1"/>
  <c r="H18" i="11"/>
  <c r="J17" i="11" a="1"/>
  <c r="J17" i="11" s="1"/>
  <c r="H17" i="11"/>
  <c r="J16" i="11" a="1"/>
  <c r="J16" i="11" s="1"/>
  <c r="H16" i="11"/>
  <c r="J15" i="11" a="1"/>
  <c r="J15" i="11" s="1"/>
  <c r="H15" i="11"/>
  <c r="J14" i="11" a="1"/>
  <c r="J14" i="11" s="1"/>
  <c r="H14" i="11"/>
  <c r="J13" i="11" a="1"/>
  <c r="J13" i="11" s="1"/>
  <c r="H13" i="11"/>
  <c r="J12" i="11" a="1"/>
  <c r="J12" i="11" s="1"/>
  <c r="H12" i="11"/>
  <c r="J11" i="11" a="1"/>
  <c r="J11" i="11" s="1"/>
  <c r="H11" i="11"/>
  <c r="J10" i="11" a="1"/>
  <c r="J10" i="11" s="1"/>
  <c r="H10" i="11"/>
  <c r="J9" i="11" a="1"/>
  <c r="J9" i="11" s="1"/>
  <c r="H9" i="11"/>
  <c r="J8" i="11" a="1"/>
  <c r="J8" i="11" s="1"/>
  <c r="H8" i="11"/>
  <c r="J7" i="11" a="1"/>
  <c r="J7" i="11" s="1"/>
  <c r="H7" i="11"/>
  <c r="J6" i="11" a="1"/>
  <c r="J6" i="11" s="1"/>
  <c r="H6" i="11"/>
  <c r="J5" i="11" a="1"/>
  <c r="J5" i="11" s="1"/>
  <c r="H5" i="11"/>
  <c r="J67" i="10" a="1"/>
  <c r="J67" i="10" s="1"/>
  <c r="H67" i="10"/>
  <c r="J66" i="10" a="1"/>
  <c r="J66" i="10" s="1"/>
  <c r="H66" i="10"/>
  <c r="K66" i="10" s="1"/>
  <c r="J65" i="10" a="1"/>
  <c r="J65" i="10" s="1"/>
  <c r="H65" i="10"/>
  <c r="K65" i="10" s="1"/>
  <c r="J64" i="10" a="1"/>
  <c r="J64" i="10" s="1"/>
  <c r="H64" i="10"/>
  <c r="K64" i="10" s="1"/>
  <c r="J63" i="10" a="1"/>
  <c r="J63" i="10" s="1"/>
  <c r="H63" i="10"/>
  <c r="J62" i="10" a="1"/>
  <c r="J62" i="10" s="1"/>
  <c r="H62" i="10"/>
  <c r="K62" i="10" s="1"/>
  <c r="J61" i="10" a="1"/>
  <c r="J61" i="10" s="1"/>
  <c r="H61" i="10"/>
  <c r="K61" i="10" s="1"/>
  <c r="K68" i="10" s="1"/>
  <c r="J59" i="10" a="1"/>
  <c r="J59" i="10" s="1"/>
  <c r="K59" i="10" s="1"/>
  <c r="H59" i="10"/>
  <c r="J58" i="10" a="1"/>
  <c r="J58" i="10" s="1"/>
  <c r="K58" i="10" s="1"/>
  <c r="H58" i="10"/>
  <c r="J57" i="10" a="1"/>
  <c r="J57" i="10" s="1"/>
  <c r="K57" i="10" s="1"/>
  <c r="H57" i="10"/>
  <c r="J56" i="10" a="1"/>
  <c r="J56" i="10" s="1"/>
  <c r="K56" i="10" s="1"/>
  <c r="H56" i="10"/>
  <c r="J55" i="10" a="1"/>
  <c r="J55" i="10" s="1"/>
  <c r="K55" i="10" s="1"/>
  <c r="H55" i="10"/>
  <c r="J54" i="10" a="1"/>
  <c r="J54" i="10" s="1"/>
  <c r="K54" i="10" s="1"/>
  <c r="H54" i="10"/>
  <c r="J53" i="10" a="1"/>
  <c r="J53" i="10" s="1"/>
  <c r="K53" i="10" s="1"/>
  <c r="H53" i="10"/>
  <c r="J52" i="10" a="1"/>
  <c r="J52" i="10" s="1"/>
  <c r="K52" i="10" s="1"/>
  <c r="H52" i="10"/>
  <c r="J51" i="10" a="1"/>
  <c r="J51" i="10" s="1"/>
  <c r="K51" i="10" s="1"/>
  <c r="H51" i="10"/>
  <c r="J50" i="10" a="1"/>
  <c r="J50" i="10" s="1"/>
  <c r="K50" i="10" s="1"/>
  <c r="H50" i="10"/>
  <c r="J49" i="10" a="1"/>
  <c r="J49" i="10" s="1"/>
  <c r="K49" i="10" s="1"/>
  <c r="H49" i="10"/>
  <c r="J48" i="10" a="1"/>
  <c r="J48" i="10" s="1"/>
  <c r="K48" i="10" s="1"/>
  <c r="H48" i="10"/>
  <c r="H60" i="10" s="1"/>
  <c r="J46" i="10" a="1"/>
  <c r="J46" i="10" s="1"/>
  <c r="K46" i="10" s="1"/>
  <c r="H46" i="10"/>
  <c r="J45" i="10" a="1"/>
  <c r="J45" i="10" s="1"/>
  <c r="K45" i="10" s="1"/>
  <c r="H45" i="10"/>
  <c r="J44" i="10" a="1"/>
  <c r="J44" i="10" s="1"/>
  <c r="K44" i="10" s="1"/>
  <c r="H44" i="10"/>
  <c r="J43" i="10" a="1"/>
  <c r="J43" i="10" s="1"/>
  <c r="K43" i="10" s="1"/>
  <c r="H43" i="10"/>
  <c r="J42" i="10" a="1"/>
  <c r="J42" i="10" s="1"/>
  <c r="K42" i="10" s="1"/>
  <c r="H42" i="10"/>
  <c r="J41" i="10" a="1"/>
  <c r="J41" i="10" s="1"/>
  <c r="K41" i="10" s="1"/>
  <c r="H41" i="10"/>
  <c r="J40" i="10" a="1"/>
  <c r="J40" i="10" s="1"/>
  <c r="K40" i="10" s="1"/>
  <c r="H40" i="10"/>
  <c r="J39" i="10" a="1"/>
  <c r="J39" i="10" s="1"/>
  <c r="K39" i="10" s="1"/>
  <c r="H39" i="10"/>
  <c r="J38" i="10" a="1"/>
  <c r="J38" i="10" s="1"/>
  <c r="K38" i="10" s="1"/>
  <c r="H38" i="10"/>
  <c r="J37" i="10" a="1"/>
  <c r="J37" i="10" s="1"/>
  <c r="K37" i="10" s="1"/>
  <c r="H37" i="10"/>
  <c r="J36" i="10" a="1"/>
  <c r="J36" i="10" s="1"/>
  <c r="K36" i="10" s="1"/>
  <c r="H36" i="10"/>
  <c r="J35" i="10" a="1"/>
  <c r="J35" i="10" s="1"/>
  <c r="K35" i="10" s="1"/>
  <c r="H35" i="10"/>
  <c r="J34" i="10" a="1"/>
  <c r="J34" i="10" s="1"/>
  <c r="K34" i="10" s="1"/>
  <c r="H34" i="10"/>
  <c r="J33" i="10" a="1"/>
  <c r="J33" i="10" s="1"/>
  <c r="K33" i="10" s="1"/>
  <c r="H33" i="10"/>
  <c r="J32" i="10" a="1"/>
  <c r="J32" i="10" s="1"/>
  <c r="K32" i="10" s="1"/>
  <c r="H32" i="10"/>
  <c r="J31" i="10" a="1"/>
  <c r="J31" i="10" s="1"/>
  <c r="K31" i="10" s="1"/>
  <c r="H31" i="10"/>
  <c r="J30" i="10" a="1"/>
  <c r="J30" i="10" s="1"/>
  <c r="K30" i="10" s="1"/>
  <c r="H30" i="10"/>
  <c r="J29" i="10" a="1"/>
  <c r="J29" i="10" s="1"/>
  <c r="K29" i="10" s="1"/>
  <c r="H29" i="10"/>
  <c r="J28" i="10" a="1"/>
  <c r="J28" i="10" s="1"/>
  <c r="K28" i="10" s="1"/>
  <c r="H28" i="10"/>
  <c r="J27" i="10" a="1"/>
  <c r="J27" i="10" s="1"/>
  <c r="K27" i="10" s="1"/>
  <c r="H27" i="10"/>
  <c r="J26" i="10" a="1"/>
  <c r="J26" i="10" s="1"/>
  <c r="K26" i="10" s="1"/>
  <c r="H26" i="10"/>
  <c r="J25" i="10" a="1"/>
  <c r="J25" i="10" s="1"/>
  <c r="K25" i="10" s="1"/>
  <c r="H25" i="10"/>
  <c r="J24" i="10" a="1"/>
  <c r="J24" i="10" s="1"/>
  <c r="K24" i="10" s="1"/>
  <c r="H24" i="10"/>
  <c r="J23" i="10" a="1"/>
  <c r="J23" i="10" s="1"/>
  <c r="K23" i="10" s="1"/>
  <c r="H23" i="10"/>
  <c r="H47" i="10" s="1"/>
  <c r="J22" i="10" a="1"/>
  <c r="J22" i="10" s="1"/>
  <c r="K22" i="10" s="1"/>
  <c r="H22" i="10"/>
  <c r="J20" i="10" a="1"/>
  <c r="J20" i="10" s="1"/>
  <c r="K20" i="10" s="1"/>
  <c r="H20" i="10"/>
  <c r="J19" i="10" a="1"/>
  <c r="J19" i="10" s="1"/>
  <c r="K19" i="10" s="1"/>
  <c r="H19" i="10"/>
  <c r="J18" i="10" a="1"/>
  <c r="J18" i="10" s="1"/>
  <c r="K18" i="10" s="1"/>
  <c r="H18" i="10"/>
  <c r="J17" i="10" a="1"/>
  <c r="J17" i="10" s="1"/>
  <c r="K17" i="10" s="1"/>
  <c r="H17" i="10"/>
  <c r="J16" i="10" a="1"/>
  <c r="J16" i="10" s="1"/>
  <c r="K16" i="10" s="1"/>
  <c r="H16" i="10"/>
  <c r="J15" i="10" a="1"/>
  <c r="J15" i="10" s="1"/>
  <c r="K15" i="10" s="1"/>
  <c r="H15" i="10"/>
  <c r="J14" i="10" a="1"/>
  <c r="J14" i="10" s="1"/>
  <c r="K14" i="10" s="1"/>
  <c r="H14" i="10"/>
  <c r="J13" i="10" a="1"/>
  <c r="J13" i="10" s="1"/>
  <c r="K13" i="10" s="1"/>
  <c r="H13" i="10"/>
  <c r="J12" i="10" a="1"/>
  <c r="J12" i="10" s="1"/>
  <c r="K12" i="10" s="1"/>
  <c r="H12" i="10"/>
  <c r="J11" i="10" a="1"/>
  <c r="J11" i="10" s="1"/>
  <c r="K11" i="10" s="1"/>
  <c r="H11" i="10"/>
  <c r="J10" i="10" a="1"/>
  <c r="J10" i="10" s="1"/>
  <c r="K10" i="10" s="1"/>
  <c r="H10" i="10"/>
  <c r="J9" i="10" a="1"/>
  <c r="J9" i="10" s="1"/>
  <c r="K9" i="10" s="1"/>
  <c r="H9" i="10"/>
  <c r="J8" i="10" a="1"/>
  <c r="J8" i="10" s="1"/>
  <c r="K8" i="10" s="1"/>
  <c r="H8" i="10"/>
  <c r="J7" i="10" a="1"/>
  <c r="J7" i="10" s="1"/>
  <c r="K7" i="10" s="1"/>
  <c r="H7" i="10"/>
  <c r="J6" i="10" a="1"/>
  <c r="J6" i="10" s="1"/>
  <c r="K6" i="10" s="1"/>
  <c r="H6" i="10"/>
  <c r="J5" i="10" a="1"/>
  <c r="J5" i="10" s="1"/>
  <c r="K5" i="10" s="1"/>
  <c r="H5" i="10"/>
  <c r="J4" i="10" a="1"/>
  <c r="J4" i="10" s="1"/>
  <c r="K4" i="10" s="1"/>
  <c r="H4" i="10"/>
  <c r="J3" i="10" a="1"/>
  <c r="J3" i="10" s="1"/>
  <c r="K3" i="10" s="1"/>
  <c r="H3" i="10"/>
  <c r="H21" i="10" s="1"/>
  <c r="K31" i="11" l="1"/>
  <c r="K43" i="11"/>
  <c r="K47" i="11"/>
  <c r="K59" i="11"/>
  <c r="K72" i="11"/>
  <c r="K93" i="11"/>
  <c r="K104" i="11" s="1"/>
  <c r="K35" i="11"/>
  <c r="K51" i="11"/>
  <c r="K63" i="11"/>
  <c r="K76" i="11"/>
  <c r="K84" i="11"/>
  <c r="K97" i="11"/>
  <c r="K39" i="11"/>
  <c r="K55" i="11"/>
  <c r="K68" i="11"/>
  <c r="K80" i="11"/>
  <c r="K88" i="11"/>
  <c r="K101" i="11"/>
  <c r="K37" i="11"/>
  <c r="K41" i="11"/>
  <c r="K45" i="11"/>
  <c r="K49" i="11"/>
  <c r="K53" i="11"/>
  <c r="K57" i="11"/>
  <c r="K61" i="11"/>
  <c r="K65" i="11"/>
  <c r="K70" i="11"/>
  <c r="K74" i="11"/>
  <c r="K78" i="11"/>
  <c r="K82" i="11"/>
  <c r="K86" i="11"/>
  <c r="K90" i="11"/>
  <c r="K95" i="11"/>
  <c r="K99" i="11"/>
  <c r="K103" i="11"/>
  <c r="K5" i="11"/>
  <c r="K9" i="11"/>
  <c r="K17" i="11"/>
  <c r="K21" i="11"/>
  <c r="K25" i="11"/>
  <c r="K30" i="11"/>
  <c r="K34" i="11"/>
  <c r="K38" i="11"/>
  <c r="K42" i="11"/>
  <c r="K46" i="11"/>
  <c r="K50" i="11"/>
  <c r="K54" i="11"/>
  <c r="K58" i="11"/>
  <c r="K62" i="11"/>
  <c r="K66" i="11"/>
  <c r="K13" i="11"/>
  <c r="K7" i="11"/>
  <c r="K11" i="11"/>
  <c r="K15" i="11"/>
  <c r="K19" i="11"/>
  <c r="K23" i="11"/>
  <c r="K27" i="11"/>
  <c r="K32" i="11"/>
  <c r="K36" i="11"/>
  <c r="K40" i="11"/>
  <c r="K44" i="11"/>
  <c r="K48" i="11"/>
  <c r="K52" i="11"/>
  <c r="K56" i="11"/>
  <c r="K60" i="11"/>
  <c r="K64" i="11"/>
  <c r="H92" i="11"/>
  <c r="K69" i="11"/>
  <c r="K73" i="11"/>
  <c r="K77" i="11"/>
  <c r="K81" i="11"/>
  <c r="K85" i="11"/>
  <c r="K98" i="11"/>
  <c r="H29" i="11"/>
  <c r="H67" i="11"/>
  <c r="K71" i="11"/>
  <c r="K75" i="11"/>
  <c r="K83" i="11"/>
  <c r="K87" i="11"/>
  <c r="K91" i="11"/>
  <c r="K100" i="11"/>
  <c r="K96" i="11"/>
  <c r="K102" i="11"/>
  <c r="K79" i="11"/>
  <c r="K89" i="11"/>
  <c r="K6" i="11"/>
  <c r="K10" i="11"/>
  <c r="K14" i="11"/>
  <c r="K18" i="11"/>
  <c r="K22" i="11"/>
  <c r="K26" i="11"/>
  <c r="K8" i="11"/>
  <c r="K12" i="11"/>
  <c r="K16" i="11"/>
  <c r="K20" i="11"/>
  <c r="K24" i="11"/>
  <c r="K28" i="11"/>
  <c r="K94" i="11"/>
  <c r="H104" i="11"/>
  <c r="K47" i="10"/>
  <c r="K60" i="10"/>
  <c r="K21" i="10"/>
  <c r="K69" i="10"/>
  <c r="K70" i="10" s="1"/>
  <c r="K63" i="10"/>
  <c r="K67" i="10"/>
  <c r="H68" i="10"/>
  <c r="H69" i="10" s="1"/>
  <c r="H105" i="11" l="1"/>
  <c r="K67" i="11"/>
  <c r="K92" i="11"/>
  <c r="K29" i="11"/>
  <c r="K105" i="11"/>
  <c r="K106" i="11" s="1"/>
  <c r="K107" i="11" s="1"/>
  <c r="K109" i="11" l="1"/>
  <c r="F9" i="4" s="1"/>
  <c r="G19" i="4" l="1" a="1"/>
  <c r="G19" i="4" s="1"/>
  <c r="F9" i="15"/>
  <c r="G18" i="15" s="1" a="1"/>
  <c r="G18" i="15"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DB44CC5-36A2-44F5-BD80-0B076E7E13E7}" keepAlive="1" name="クエリ - Table001 (Page 1-7)" description="ブック内の 'Table001 (Page 1-7)' クエリへの接続です。" type="5" refreshedVersion="0" background="1">
    <dbPr connection="Provider=Microsoft.Mashup.OleDb.1;Data Source=$Workbook$;Location=&quot;Table001 (Page 1-7)&quot;;Extended Properties=&quot;&quot;" command="SELECT * FROM [Table001 (Page 1-7)]"/>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<sst xmlns="http://schemas.openxmlformats.org/spreadsheetml/2006/main" count="1773" uniqueCount="880">
  <si>
    <t>ラン</t>
    <phoneticPr fontId="2"/>
  </si>
  <si>
    <t>スタート前</t>
    <rPh sb="4" eb="5">
      <t>マエ</t>
    </rPh>
    <phoneticPr fontId="2"/>
  </si>
  <si>
    <t>1周時</t>
    <rPh sb="1" eb="2">
      <t>シュウ</t>
    </rPh>
    <rPh sb="2" eb="3">
      <t>ジ</t>
    </rPh>
    <phoneticPr fontId="2"/>
  </si>
  <si>
    <t>FIN</t>
    <phoneticPr fontId="2"/>
  </si>
  <si>
    <t>スイム</t>
    <phoneticPr fontId="2"/>
  </si>
  <si>
    <t>人数</t>
    <rPh sb="0" eb="2">
      <t>ニンズウ</t>
    </rPh>
    <phoneticPr fontId="2"/>
  </si>
  <si>
    <t>回数</t>
    <rPh sb="0" eb="2">
      <t>カイスウ</t>
    </rPh>
    <phoneticPr fontId="2"/>
  </si>
  <si>
    <t>合計</t>
    <rPh sb="0" eb="2">
      <t>ゴウケイ</t>
    </rPh>
    <phoneticPr fontId="2"/>
  </si>
  <si>
    <t>フィニッシュ</t>
    <phoneticPr fontId="2"/>
  </si>
  <si>
    <t>場所</t>
    <rPh sb="0" eb="2">
      <t>バショ</t>
    </rPh>
    <phoneticPr fontId="2"/>
  </si>
  <si>
    <t>その他</t>
    <rPh sb="2" eb="3">
      <t>タ</t>
    </rPh>
    <phoneticPr fontId="2"/>
  </si>
  <si>
    <t>備考</t>
    <rPh sb="0" eb="2">
      <t>ビコウ</t>
    </rPh>
    <phoneticPr fontId="2"/>
  </si>
  <si>
    <t>エイド1</t>
    <phoneticPr fontId="2"/>
  </si>
  <si>
    <t>エイド2</t>
    <phoneticPr fontId="2"/>
  </si>
  <si>
    <t>エイド3</t>
    <phoneticPr fontId="2"/>
  </si>
  <si>
    <t>7オンス</t>
    <phoneticPr fontId="2"/>
  </si>
  <si>
    <t>8オンス</t>
    <phoneticPr fontId="2"/>
  </si>
  <si>
    <t>9オンス</t>
    <phoneticPr fontId="2"/>
  </si>
  <si>
    <t>紙コップ大きさ</t>
    <rPh sb="0" eb="1">
      <t>カミ</t>
    </rPh>
    <rPh sb="4" eb="5">
      <t>オオ</t>
    </rPh>
    <phoneticPr fontId="2"/>
  </si>
  <si>
    <t>7オンス</t>
  </si>
  <si>
    <t>カテゴリー</t>
    <phoneticPr fontId="2"/>
  </si>
  <si>
    <t>合計(杯)</t>
    <rPh sb="0" eb="2">
      <t>ゴウケイ</t>
    </rPh>
    <rPh sb="3" eb="4">
      <t>ハイ</t>
    </rPh>
    <phoneticPr fontId="2"/>
  </si>
  <si>
    <t>取る割合</t>
    <rPh sb="0" eb="1">
      <t>ト</t>
    </rPh>
    <rPh sb="2" eb="4">
      <t>ワリアイ</t>
    </rPh>
    <phoneticPr fontId="2"/>
  </si>
  <si>
    <t>容量(ml)</t>
    <rPh sb="0" eb="2">
      <t>ヨウリョウ</t>
    </rPh>
    <phoneticPr fontId="2"/>
  </si>
  <si>
    <t>必要量(ml)</t>
    <rPh sb="0" eb="3">
      <t>ヒツヨウリョウ</t>
    </rPh>
    <phoneticPr fontId="2"/>
  </si>
  <si>
    <t>スタンダード</t>
    <phoneticPr fontId="2"/>
  </si>
  <si>
    <t>スプリント</t>
    <phoneticPr fontId="2"/>
  </si>
  <si>
    <t>リレー</t>
    <phoneticPr fontId="2"/>
  </si>
  <si>
    <t>キッズ・ジュニア</t>
    <phoneticPr fontId="2"/>
  </si>
  <si>
    <t>フィニッシュエイド</t>
    <phoneticPr fontId="2"/>
  </si>
  <si>
    <t>他に500ml1本を支給(大会で購入)</t>
    <rPh sb="0" eb="1">
      <t>ホカ</t>
    </rPh>
    <rPh sb="8" eb="9">
      <t>ポン</t>
    </rPh>
    <rPh sb="10" eb="12">
      <t>シキュウ</t>
    </rPh>
    <rPh sb="13" eb="15">
      <t>タイカイ</t>
    </rPh>
    <rPh sb="16" eb="18">
      <t>コウニュウ</t>
    </rPh>
    <phoneticPr fontId="2"/>
  </si>
  <si>
    <t>エイド種別</t>
    <rPh sb="3" eb="5">
      <t>シュベツ</t>
    </rPh>
    <phoneticPr fontId="2"/>
  </si>
  <si>
    <t>500mlペットボトルで対応(大会で購入)</t>
    <rPh sb="12" eb="14">
      <t>タイオウ</t>
    </rPh>
    <rPh sb="15" eb="17">
      <t>タイカイ</t>
    </rPh>
    <rPh sb="18" eb="20">
      <t>コウニュウ</t>
    </rPh>
    <phoneticPr fontId="2"/>
  </si>
  <si>
    <t>マイボトルへ2Lペットボトルから給水</t>
    <rPh sb="16" eb="18">
      <t>キュウスイ</t>
    </rPh>
    <phoneticPr fontId="2"/>
  </si>
  <si>
    <t>スタッフ・TO</t>
    <phoneticPr fontId="2"/>
  </si>
  <si>
    <t>救護用</t>
    <rPh sb="0" eb="2">
      <t>キュウゴ</t>
    </rPh>
    <rPh sb="2" eb="3">
      <t>ヨウ</t>
    </rPh>
    <phoneticPr fontId="2"/>
  </si>
  <si>
    <t>本部</t>
    <rPh sb="0" eb="2">
      <t>ホンブ</t>
    </rPh>
    <phoneticPr fontId="2"/>
  </si>
  <si>
    <t>救護テント</t>
    <rPh sb="0" eb="2">
      <t>キュウゴ</t>
    </rPh>
    <phoneticPr fontId="2"/>
  </si>
  <si>
    <t>スイム合計</t>
    <rPh sb="3" eb="5">
      <t>ゴウケイ</t>
    </rPh>
    <phoneticPr fontId="2"/>
  </si>
  <si>
    <t>ラン合計</t>
    <rPh sb="2" eb="4">
      <t>ゴウケイ</t>
    </rPh>
    <phoneticPr fontId="2"/>
  </si>
  <si>
    <t>フィニッシュ合計</t>
    <rPh sb="6" eb="8">
      <t>ゴウケイ</t>
    </rPh>
    <phoneticPr fontId="2"/>
  </si>
  <si>
    <t>その他　合計</t>
    <rPh sb="2" eb="3">
      <t>タ</t>
    </rPh>
    <rPh sb="4" eb="6">
      <t>ゴウケイ</t>
    </rPh>
    <phoneticPr fontId="2"/>
  </si>
  <si>
    <t>黄色のセルに入力してください</t>
    <rPh sb="0" eb="2">
      <t>キイロ</t>
    </rPh>
    <rPh sb="6" eb="8">
      <t>ニュウリョク</t>
    </rPh>
    <phoneticPr fontId="2"/>
  </si>
  <si>
    <t>大会名</t>
    <rPh sb="0" eb="3">
      <t>タイカイメイ</t>
    </rPh>
    <phoneticPr fontId="2"/>
  </si>
  <si>
    <t>提出日</t>
    <rPh sb="0" eb="3">
      <t>テイシュツビ</t>
    </rPh>
    <phoneticPr fontId="2"/>
  </si>
  <si>
    <t>年</t>
    <rPh sb="0" eb="1">
      <t>ネン</t>
    </rPh>
    <phoneticPr fontId="2"/>
  </si>
  <si>
    <t>月</t>
    <rPh sb="0" eb="1">
      <t>ゲツ</t>
    </rPh>
    <phoneticPr fontId="2"/>
  </si>
  <si>
    <t>日</t>
    <rPh sb="0" eb="1">
      <t>ニチ</t>
    </rPh>
    <phoneticPr fontId="2"/>
  </si>
  <si>
    <t>発注情報</t>
    <rPh sb="0" eb="4">
      <t>ハッチュウジョウホウ</t>
    </rPh>
    <phoneticPr fontId="2"/>
  </si>
  <si>
    <t>開催日</t>
    <rPh sb="0" eb="3">
      <t>カイサイビ</t>
    </rPh>
    <phoneticPr fontId="2"/>
  </si>
  <si>
    <t>月</t>
    <rPh sb="0" eb="1">
      <t>ガツ</t>
    </rPh>
    <phoneticPr fontId="2"/>
  </si>
  <si>
    <t>ケース</t>
    <phoneticPr fontId="2"/>
  </si>
  <si>
    <t>※1ケース24本入り</t>
    <phoneticPr fontId="2"/>
  </si>
  <si>
    <t>納品日</t>
    <rPh sb="0" eb="2">
      <t>ノウヒン</t>
    </rPh>
    <phoneticPr fontId="2"/>
  </si>
  <si>
    <t>年</t>
  </si>
  <si>
    <t>月</t>
  </si>
  <si>
    <t>日</t>
  </si>
  <si>
    <t>納品場所住所</t>
    <rPh sb="0" eb="2">
      <t>ノウヒン</t>
    </rPh>
    <rPh sb="2" eb="6">
      <t>バショジュウショ</t>
    </rPh>
    <phoneticPr fontId="2"/>
  </si>
  <si>
    <t>受取担当者</t>
    <rPh sb="0" eb="2">
      <t>ウケトリ</t>
    </rPh>
    <rPh sb="2" eb="5">
      <t>タントウシャ</t>
    </rPh>
    <phoneticPr fontId="2"/>
  </si>
  <si>
    <t>担当者電話番号</t>
    <rPh sb="0" eb="3">
      <t>タントウシャ</t>
    </rPh>
    <rPh sb="3" eb="7">
      <t>デンワバンゴウ</t>
    </rPh>
    <phoneticPr fontId="2"/>
  </si>
  <si>
    <r>
      <t>納品方法
(配送元回答連絡欄）　　　</t>
    </r>
    <r>
      <rPr>
        <sz val="12"/>
        <color theme="1"/>
        <rFont val="游ゴシック"/>
        <family val="3"/>
        <charset val="128"/>
        <scheme val="minor"/>
      </rPr>
      <t>※大会事務局未記入</t>
    </r>
    <r>
      <rPr>
        <sz val="14"/>
        <color theme="1"/>
        <rFont val="游ゴシック"/>
        <family val="2"/>
        <scheme val="minor"/>
      </rPr>
      <t>　　　　　　　　　　　　　　</t>
    </r>
    <rPh sb="0" eb="2">
      <t>ノウヒン</t>
    </rPh>
    <rPh sb="2" eb="4">
      <t>ホウホウ</t>
    </rPh>
    <rPh sb="6" eb="8">
      <t>ハイソウ</t>
    </rPh>
    <rPh sb="8" eb="9">
      <t>モト</t>
    </rPh>
    <rPh sb="9" eb="11">
      <t>カイトウ</t>
    </rPh>
    <rPh sb="11" eb="13">
      <t>レンラク</t>
    </rPh>
    <rPh sb="13" eb="14">
      <t>ラン</t>
    </rPh>
    <rPh sb="19" eb="21">
      <t>タイカイ</t>
    </rPh>
    <rPh sb="21" eb="24">
      <t>ジムキョク</t>
    </rPh>
    <rPh sb="24" eb="27">
      <t>ミキニュウ</t>
    </rPh>
    <phoneticPr fontId="2"/>
  </si>
  <si>
    <t>その他連絡事項：</t>
    <rPh sb="2" eb="3">
      <t>タ</t>
    </rPh>
    <rPh sb="3" eb="5">
      <t>レンラク</t>
    </rPh>
    <rPh sb="5" eb="7">
      <t>ジコウ</t>
    </rPh>
    <phoneticPr fontId="2"/>
  </si>
  <si>
    <t>発注書送付先</t>
  </si>
  <si>
    <t>TO：</t>
    <phoneticPr fontId="2"/>
  </si>
  <si>
    <t>納品先地図</t>
    <rPh sb="0" eb="2">
      <t>ノウヒン</t>
    </rPh>
    <rPh sb="2" eb="3">
      <t>サキ</t>
    </rPh>
    <rPh sb="3" eb="5">
      <t>チズ</t>
    </rPh>
    <phoneticPr fontId="2"/>
  </si>
  <si>
    <t>JTUエイジNCS総合窓口</t>
    <rPh sb="9" eb="11">
      <t>ソウゴウ</t>
    </rPh>
    <rPh sb="11" eb="13">
      <t>マドグチ</t>
    </rPh>
    <phoneticPr fontId="2"/>
  </si>
  <si>
    <t>event-info@jtu.or.jp</t>
    <phoneticPr fontId="2"/>
  </si>
  <si>
    <t>※必ず注意事項（別途添付）をご確認ください。黄色のセルに入力してください。</t>
    <rPh sb="1" eb="2">
      <t>カナラ</t>
    </rPh>
    <rPh sb="3" eb="5">
      <t>チュウイ</t>
    </rPh>
    <rPh sb="5" eb="7">
      <t>ジコウ</t>
    </rPh>
    <rPh sb="8" eb="10">
      <t>ベット</t>
    </rPh>
    <rPh sb="10" eb="12">
      <t>テンプ</t>
    </rPh>
    <rPh sb="15" eb="17">
      <t>カクニン</t>
    </rPh>
    <rPh sb="22" eb="24">
      <t>キイロ</t>
    </rPh>
    <rPh sb="28" eb="30">
      <t>ニュウリョク</t>
    </rPh>
    <phoneticPr fontId="2"/>
  </si>
  <si>
    <t>←自動反映</t>
    <rPh sb="1" eb="3">
      <t>ジドウ</t>
    </rPh>
    <rPh sb="3" eb="5">
      <t>ハンエイ</t>
    </rPh>
    <phoneticPr fontId="2"/>
  </si>
  <si>
    <t>使用場所</t>
    <rPh sb="0" eb="2">
      <t>シヨウ</t>
    </rPh>
    <rPh sb="2" eb="4">
      <t>バショ</t>
    </rPh>
    <phoneticPr fontId="2"/>
  </si>
  <si>
    <t>スイムスタート</t>
    <phoneticPr fontId="2"/>
  </si>
  <si>
    <t>本数</t>
    <rPh sb="0" eb="2">
      <t>ホンスウ</t>
    </rPh>
    <phoneticPr fontId="2"/>
  </si>
  <si>
    <t>必要量(本)</t>
    <rPh sb="0" eb="3">
      <t>ヒツヨウリョウ</t>
    </rPh>
    <rPh sb="4" eb="5">
      <t>ホン</t>
    </rPh>
    <phoneticPr fontId="2"/>
  </si>
  <si>
    <t>エイドステーション1</t>
    <phoneticPr fontId="2"/>
  </si>
  <si>
    <t>エイドステーション2</t>
    <phoneticPr fontId="2"/>
  </si>
  <si>
    <t>エイドステーション3</t>
    <phoneticPr fontId="2"/>
  </si>
  <si>
    <t>アスリートラウンジ</t>
    <phoneticPr fontId="2"/>
  </si>
  <si>
    <t>リカバリーラウンジ</t>
    <phoneticPr fontId="2"/>
  </si>
  <si>
    <t>競技説明会</t>
    <rPh sb="0" eb="2">
      <t>キョウギ</t>
    </rPh>
    <rPh sb="2" eb="5">
      <t>セツメイカイ</t>
    </rPh>
    <phoneticPr fontId="2"/>
  </si>
  <si>
    <t>スイム救護</t>
    <rPh sb="3" eb="5">
      <t>キュウゴ</t>
    </rPh>
    <phoneticPr fontId="2"/>
  </si>
  <si>
    <t>フィニッシュ救護</t>
    <rPh sb="6" eb="8">
      <t>キュウゴ</t>
    </rPh>
    <phoneticPr fontId="2"/>
  </si>
  <si>
    <t>ドーピング検査室</t>
    <rPh sb="5" eb="8">
      <t>ケンサシツ</t>
    </rPh>
    <phoneticPr fontId="2"/>
  </si>
  <si>
    <t>メディア</t>
    <phoneticPr fontId="2"/>
  </si>
  <si>
    <t>VIP</t>
    <phoneticPr fontId="2"/>
  </si>
  <si>
    <t>マイボトル給水(300ML）</t>
    <rPh sb="5" eb="7">
      <t>キュウスイ</t>
    </rPh>
    <phoneticPr fontId="2"/>
  </si>
  <si>
    <t>ケース数（1ケース24本入り）</t>
    <rPh sb="3" eb="4">
      <t>スウ</t>
    </rPh>
    <rPh sb="11" eb="12">
      <t>ホン</t>
    </rPh>
    <rPh sb="12" eb="13">
      <t>イ</t>
    </rPh>
    <phoneticPr fontId="2"/>
  </si>
  <si>
    <t>ライフセーバー</t>
    <phoneticPr fontId="2"/>
  </si>
  <si>
    <t>ケース数</t>
    <rPh sb="3" eb="4">
      <t>スウ</t>
    </rPh>
    <phoneticPr fontId="2"/>
  </si>
  <si>
    <t>東京都江東区　青海Ｆ1-S区画　</t>
    <rPh sb="0" eb="3">
      <t>トウキョウト</t>
    </rPh>
    <rPh sb="3" eb="6">
      <t>コウトウク</t>
    </rPh>
    <phoneticPr fontId="2"/>
  </si>
  <si>
    <t xml:space="preserve">＊隣の東京合同港湾庁舎　〒135-0064東京都江東区青海2丁目7-11 </t>
    <rPh sb="1" eb="2">
      <t>トナリ</t>
    </rPh>
    <rPh sb="3" eb="5">
      <t>トウキョウ</t>
    </rPh>
    <rPh sb="5" eb="7">
      <t>ゴウドウ</t>
    </rPh>
    <rPh sb="7" eb="9">
      <t>コウワン</t>
    </rPh>
    <rPh sb="9" eb="11">
      <t>チョウシャ</t>
    </rPh>
    <phoneticPr fontId="2"/>
  </si>
  <si>
    <t>JTU事務局　●●</t>
    <rPh sb="3" eb="6">
      <t>ジムキョク</t>
    </rPh>
    <phoneticPr fontId="2"/>
  </si>
  <si>
    <t>依頼品数量</t>
    <rPh sb="0" eb="5">
      <t>イライヒンスウリョウ</t>
    </rPh>
    <phoneticPr fontId="2"/>
  </si>
  <si>
    <t>（金）</t>
    <rPh sb="1" eb="2">
      <t>キン</t>
    </rPh>
    <phoneticPr fontId="2"/>
  </si>
  <si>
    <t>（）</t>
    <phoneticPr fontId="2"/>
  </si>
  <si>
    <t>500ml給水</t>
    <rPh sb="5" eb="7">
      <t>キュウスイ</t>
    </rPh>
    <phoneticPr fontId="2"/>
  </si>
  <si>
    <t>500ML換算</t>
    <rPh sb="5" eb="7">
      <t>カンサン</t>
    </rPh>
    <phoneticPr fontId="2"/>
  </si>
  <si>
    <t>本数換算(500ML)</t>
    <rPh sb="0" eb="2">
      <t>ホンスウ</t>
    </rPh>
    <rPh sb="2" eb="4">
      <t>カンサン</t>
    </rPh>
    <phoneticPr fontId="2"/>
  </si>
  <si>
    <t>その他合計</t>
    <rPh sb="2" eb="3">
      <t>タ</t>
    </rPh>
    <rPh sb="3" eb="5">
      <t>ゴウケイ</t>
    </rPh>
    <phoneticPr fontId="2"/>
  </si>
  <si>
    <t>ケース換算</t>
    <rPh sb="3" eb="5">
      <t>カンサン</t>
    </rPh>
    <phoneticPr fontId="2"/>
  </si>
  <si>
    <t>本数換算(500L)</t>
    <rPh sb="0" eb="2">
      <t>ホンスウ</t>
    </rPh>
    <rPh sb="2" eb="4">
      <t>カンサン</t>
    </rPh>
    <phoneticPr fontId="2"/>
  </si>
  <si>
    <t>第31回日本トライアスロン選手権（2025/東京・台場）</t>
    <rPh sb="0" eb="1">
      <t>ダイ</t>
    </rPh>
    <rPh sb="3" eb="4">
      <t>カイ</t>
    </rPh>
    <rPh sb="4" eb="6">
      <t>ニホン</t>
    </rPh>
    <rPh sb="13" eb="16">
      <t>センシュケン</t>
    </rPh>
    <rPh sb="22" eb="24">
      <t>トウキョウ</t>
    </rPh>
    <rPh sb="25" eb="27">
      <t>ダイバ</t>
    </rPh>
    <phoneticPr fontId="2"/>
  </si>
  <si>
    <t>応援人員</t>
    <rPh sb="0" eb="4">
      <t>オウエンジンイン</t>
    </rPh>
    <phoneticPr fontId="2"/>
  </si>
  <si>
    <t>名</t>
    <rPh sb="0" eb="1">
      <t>メイ</t>
    </rPh>
    <phoneticPr fontId="2"/>
  </si>
  <si>
    <t>フォークリフトの有無/
応援人員</t>
    <rPh sb="8" eb="10">
      <t>ウム</t>
    </rPh>
    <rPh sb="12" eb="14">
      <t>オウエン</t>
    </rPh>
    <rPh sb="14" eb="16">
      <t>ジンイン</t>
    </rPh>
    <phoneticPr fontId="2"/>
  </si>
  <si>
    <t>＊ただし、下記連絡欄にて別途依頼があった場合はその指示に従うこと</t>
    <rPh sb="5" eb="7">
      <t>カキ</t>
    </rPh>
    <rPh sb="7" eb="9">
      <t>レンラク</t>
    </rPh>
    <rPh sb="9" eb="10">
      <t>ラン</t>
    </rPh>
    <rPh sb="12" eb="14">
      <t>ベット</t>
    </rPh>
    <rPh sb="14" eb="16">
      <t>イライ</t>
    </rPh>
    <rPh sb="20" eb="22">
      <t>バアイ</t>
    </rPh>
    <rPh sb="25" eb="27">
      <t>シジ</t>
    </rPh>
    <rPh sb="28" eb="29">
      <t>シタガ</t>
    </rPh>
    <phoneticPr fontId="2"/>
  </si>
  <si>
    <t>無し</t>
  </si>
  <si>
    <t>500ML</t>
    <phoneticPr fontId="2"/>
  </si>
  <si>
    <t>配送担当支店：</t>
    <rPh sb="0" eb="2">
      <t>ハイソウ</t>
    </rPh>
    <rPh sb="2" eb="4">
      <t>タントウ</t>
    </rPh>
    <rPh sb="4" eb="6">
      <t>シテン</t>
    </rPh>
    <phoneticPr fontId="2"/>
  </si>
  <si>
    <t>チャーター便（4トン車/10トン車）　・　路線便</t>
    <rPh sb="5" eb="6">
      <t>ビン</t>
    </rPh>
    <rPh sb="10" eb="11">
      <t>シャ</t>
    </rPh>
    <rPh sb="16" eb="17">
      <t>シャ</t>
    </rPh>
    <rPh sb="21" eb="23">
      <t>ロセン</t>
    </rPh>
    <rPh sb="23" eb="24">
      <t>ビン</t>
    </rPh>
    <phoneticPr fontId="2"/>
  </si>
  <si>
    <t>本数調整</t>
    <rPh sb="0" eb="2">
      <t>ホンスウ</t>
    </rPh>
    <rPh sb="2" eb="4">
      <t>チョウセイ</t>
    </rPh>
    <phoneticPr fontId="2"/>
  </si>
  <si>
    <t>←営業所止め希望の場合</t>
    <rPh sb="1" eb="4">
      <t>エイギョウショ</t>
    </rPh>
    <rPh sb="4" eb="5">
      <t>ト</t>
    </rPh>
    <rPh sb="6" eb="8">
      <t>キボウ</t>
    </rPh>
    <rPh sb="9" eb="11">
      <t>バアイ</t>
    </rPh>
    <phoneticPr fontId="2"/>
  </si>
  <si>
    <t>（日）</t>
    <rPh sb="1" eb="2">
      <t>ニチ</t>
    </rPh>
    <phoneticPr fontId="2"/>
  </si>
  <si>
    <t>○○○ｰ○○○○ｰ○○○○</t>
  </si>
  <si>
    <t>引取受付時間</t>
  </si>
  <si>
    <t>営業所名</t>
  </si>
  <si>
    <t>店所
コード</t>
  </si>
  <si>
    <t>住所</t>
  </si>
  <si>
    <t>平日</t>
  </si>
  <si>
    <t>土曜</t>
  </si>
  <si>
    <t>日祝</t>
  </si>
  <si>
    <t>札幌支店（北海道）</t>
  </si>
  <si>
    <t>V120</t>
  </si>
  <si>
    <t>北海道札幌市白石区川下２１６５－１</t>
  </si>
  <si>
    <t>24時間</t>
  </si>
  <si>
    <t>旭川支店（北海道）</t>
  </si>
  <si>
    <t>V155</t>
  </si>
  <si>
    <t>北海道旭川市永山北３条８丁目１番地２</t>
  </si>
  <si>
    <t>08:00 ～ 17:00</t>
  </si>
  <si>
    <t>釧路営業所（北海道）</t>
  </si>
  <si>
    <t>V158</t>
  </si>
  <si>
    <t>北海道釧路市星が浦南２－７－１１</t>
  </si>
  <si>
    <t>08:00 ～ 19:00</t>
  </si>
  <si>
    <t>帯広営業所（北海道）</t>
  </si>
  <si>
    <t>V161</t>
  </si>
  <si>
    <t>北海道河西郡芽室町東芽室基線２１－１</t>
  </si>
  <si>
    <t>札幌西支店（北海道）</t>
  </si>
  <si>
    <t>V166</t>
  </si>
  <si>
    <t>北海道札幌市西区発寒１５条１４－４－１</t>
  </si>
  <si>
    <t>小樽営業所（北海道）</t>
  </si>
  <si>
    <t>V168</t>
  </si>
  <si>
    <t>北海道小樽市築港８－６</t>
  </si>
  <si>
    <t>08:00 ～ 18:00</t>
  </si>
  <si>
    <t>室蘭営業所（北海道）</t>
  </si>
  <si>
    <t>V171</t>
  </si>
  <si>
    <t>北海道登別市大和町１－２－１５</t>
  </si>
  <si>
    <t>お取り扱いできません</t>
  </si>
  <si>
    <t>苫小牧支店（北海道）</t>
  </si>
  <si>
    <t>V173</t>
  </si>
  <si>
    <t>北海道苫小牧市新明町１－１－１１</t>
  </si>
  <si>
    <t>函館支店（北海道）</t>
  </si>
  <si>
    <t>V176</t>
  </si>
  <si>
    <t>北海道北斗市追分５丁目５番２４号</t>
  </si>
  <si>
    <t>08:00 ～ 20:00</t>
  </si>
  <si>
    <t>空知荷扱所（北海道）</t>
  </si>
  <si>
    <t>V180</t>
  </si>
  <si>
    <t>北海道美唄市東６条北５－３－１</t>
  </si>
  <si>
    <t>08:00 ～ 12:00</t>
  </si>
  <si>
    <t>北見営業所（北海道）</t>
  </si>
  <si>
    <t>V188</t>
  </si>
  <si>
    <t>北海道北見市東相内町９３７番地１</t>
  </si>
  <si>
    <t>青森支店</t>
  </si>
  <si>
    <t>0120</t>
  </si>
  <si>
    <t>青森県青森市野内菊川２７－１</t>
  </si>
  <si>
    <t>弘前営業所</t>
  </si>
  <si>
    <t>0125</t>
  </si>
  <si>
    <t>青森県弘前市石川中川原１８９</t>
  </si>
  <si>
    <t>まるた急行</t>
  </si>
  <si>
    <t>M030</t>
  </si>
  <si>
    <t>青森県十和田市伝法寺字大窪１－２</t>
  </si>
  <si>
    <t>三八五流通</t>
  </si>
  <si>
    <t>M739</t>
  </si>
  <si>
    <t>青森県八戸市大字長苗代字中坪３５－１</t>
  </si>
  <si>
    <t>盛岡支店</t>
  </si>
  <si>
    <t>0130</t>
  </si>
  <si>
    <t>岩手県盛岡市永井１６地割地田３</t>
  </si>
  <si>
    <t>水沢支店（東北）</t>
  </si>
  <si>
    <t>Q301</t>
  </si>
  <si>
    <t>岩手県奥州市水沢区卸町２－１４</t>
  </si>
  <si>
    <t>宮古営業所（東北）</t>
  </si>
  <si>
    <t>Q302</t>
  </si>
  <si>
    <t>岩手県宮古市津軽石第１０地割字向川原３５－３７</t>
  </si>
  <si>
    <t>仙台支店</t>
  </si>
  <si>
    <t>0150</t>
  </si>
  <si>
    <t>宮城県仙台市宮城野区港２－１－７</t>
  </si>
  <si>
    <t>仙台南支店</t>
  </si>
  <si>
    <t>0152</t>
  </si>
  <si>
    <t>宮城県名取市高舘熊野堂余方上３０</t>
  </si>
  <si>
    <t>石巻営業所（東北）</t>
  </si>
  <si>
    <t>Q311</t>
  </si>
  <si>
    <t>宮城県石巻市鹿又字学校前５１－１</t>
  </si>
  <si>
    <t>古川営業所（東北）</t>
  </si>
  <si>
    <t>Q314</t>
  </si>
  <si>
    <t>宮城県大崎市三本木坂本字青山８番地</t>
  </si>
  <si>
    <t>秋田支店</t>
  </si>
  <si>
    <t>0140</t>
  </si>
  <si>
    <t>秋田県秋田市寺内神屋敷２９５－７１</t>
  </si>
  <si>
    <t>ヨコウン（株）</t>
  </si>
  <si>
    <t>A492</t>
  </si>
  <si>
    <t>秋田県横手市杉沢字中杉沢５９２－３</t>
  </si>
  <si>
    <t>近物レックス本荘</t>
  </si>
  <si>
    <t>A921</t>
  </si>
  <si>
    <t>秋田県由利本荘市石脇字山の神２２－１</t>
  </si>
  <si>
    <t>近物レックス能代</t>
  </si>
  <si>
    <t>F184</t>
  </si>
  <si>
    <t>秋田県能代市扇田扇渕４－１４</t>
  </si>
  <si>
    <t>08:30 ～ 18:00</t>
  </si>
  <si>
    <t>08:30 ～ 17:30</t>
  </si>
  <si>
    <t>大館営業所（東北）</t>
  </si>
  <si>
    <t>Q305</t>
  </si>
  <si>
    <t>秋田県大館市釈迦内字桜下１５</t>
  </si>
  <si>
    <t>山形支店</t>
  </si>
  <si>
    <t>0155</t>
  </si>
  <si>
    <t>山形県山形市樋越５５</t>
  </si>
  <si>
    <t>庄内営業所</t>
  </si>
  <si>
    <t>0158</t>
  </si>
  <si>
    <t>山形県東田川郡三川町成田新田前田元３８５</t>
  </si>
  <si>
    <t>08:00 ～ 17:30</t>
  </si>
  <si>
    <t>福島支店</t>
  </si>
  <si>
    <t>0160</t>
  </si>
  <si>
    <t>福島県福島市吉倉竹の内１１－１</t>
  </si>
  <si>
    <t>郡山支店</t>
  </si>
  <si>
    <t>0170</t>
  </si>
  <si>
    <t>福島県須賀川市滑川池田２００－４</t>
  </si>
  <si>
    <t>いわき支店</t>
  </si>
  <si>
    <t>0171</t>
  </si>
  <si>
    <t>福島県いわき市四倉町細谷荒町１３－１</t>
  </si>
  <si>
    <t>白河荷扱所（こばうん）</t>
  </si>
  <si>
    <t>Q400</t>
  </si>
  <si>
    <t>福島県西白河郡西郷村大字小田倉字大平５２７－１</t>
  </si>
  <si>
    <t>水戸支店</t>
  </si>
  <si>
    <t>0230</t>
  </si>
  <si>
    <t>茨城県那珂市後台３１２７－２６</t>
  </si>
  <si>
    <t>古河支店</t>
  </si>
  <si>
    <t>0231</t>
  </si>
  <si>
    <t>茨城県古河市谷貝字下原５６７番地１</t>
  </si>
  <si>
    <t>北茨城支店</t>
  </si>
  <si>
    <t>0232</t>
  </si>
  <si>
    <t>茨城県北茨城市磯原町豊田稲千場１２９２－１</t>
  </si>
  <si>
    <t>09:00 ～ 18:00</t>
  </si>
  <si>
    <t>日立支店</t>
  </si>
  <si>
    <t>0233</t>
  </si>
  <si>
    <t>茨城県日立市神田町久下沼後１３７１－１</t>
  </si>
  <si>
    <t>土浦支店</t>
  </si>
  <si>
    <t>0236</t>
  </si>
  <si>
    <t>茨城県土浦市大畑１６９３－１</t>
  </si>
  <si>
    <t>龍ケ崎支店</t>
  </si>
  <si>
    <t>0242</t>
  </si>
  <si>
    <t>茨城県稲敷郡阿見町よしわら２－２７－１</t>
  </si>
  <si>
    <t>宇都宮支店</t>
  </si>
  <si>
    <t>0221</t>
  </si>
  <si>
    <t>栃木県宇都宮市上欠町字高尾神８９０－７</t>
  </si>
  <si>
    <t>佐野支店</t>
  </si>
  <si>
    <t>0222</t>
  </si>
  <si>
    <t>栃木県佐野市船津川町岡田２３００</t>
  </si>
  <si>
    <t>小山支店</t>
  </si>
  <si>
    <t>0223</t>
  </si>
  <si>
    <t>栃木県小山市横倉遠上１１９６</t>
  </si>
  <si>
    <t>大田原支店</t>
  </si>
  <si>
    <t>0225</t>
  </si>
  <si>
    <t>栃木県大田原市上石上１７４３－１</t>
  </si>
  <si>
    <t>下仁田支店</t>
  </si>
  <si>
    <t>0202</t>
  </si>
  <si>
    <t>群馬県甘楽郡下仁田町馬山山王下３９６０－１</t>
  </si>
  <si>
    <t>前橋支店</t>
  </si>
  <si>
    <t>0208</t>
  </si>
  <si>
    <t>群馬県前橋市飯土井町４００－３</t>
  </si>
  <si>
    <t>高崎支店</t>
  </si>
  <si>
    <t>0212</t>
  </si>
  <si>
    <t>群馬県安中市板鼻１６－１</t>
  </si>
  <si>
    <t>渋川支店</t>
  </si>
  <si>
    <t>0214</t>
  </si>
  <si>
    <t>群馬県渋川市半田西田１２００－１</t>
  </si>
  <si>
    <t>太田支店</t>
  </si>
  <si>
    <t>0216</t>
  </si>
  <si>
    <t>群馬県太田市安良岡町２１８－１</t>
  </si>
  <si>
    <t>秩父営業所</t>
  </si>
  <si>
    <t>0210</t>
  </si>
  <si>
    <t>埼玉県秩父市黒谷前原１０９９－１</t>
  </si>
  <si>
    <t>熊谷支店</t>
  </si>
  <si>
    <t>0224</t>
  </si>
  <si>
    <t>埼玉県熊谷市玉井平井通上３０－３</t>
  </si>
  <si>
    <t>本庄支店</t>
  </si>
  <si>
    <t>0226</t>
  </si>
  <si>
    <t>埼玉県本庄市鵜森富士１６６－１</t>
  </si>
  <si>
    <t>川越支店</t>
  </si>
  <si>
    <t>0227</t>
  </si>
  <si>
    <t>埼玉県日高市大谷沢６１７</t>
  </si>
  <si>
    <t>久喜支店</t>
  </si>
  <si>
    <t>0228</t>
  </si>
  <si>
    <t>埼玉県久喜市菖蒲町台２４４８－１</t>
  </si>
  <si>
    <t>東松山支店</t>
  </si>
  <si>
    <t>0229</t>
  </si>
  <si>
    <t>埼玉県比企郡川島町北園部江ノ島３４０－１</t>
  </si>
  <si>
    <t>大宮支店</t>
  </si>
  <si>
    <t>0240</t>
  </si>
  <si>
    <t>埼玉県さいたま市西区三橋６－８１３</t>
  </si>
  <si>
    <t>岩槻支店</t>
  </si>
  <si>
    <t>0241</t>
  </si>
  <si>
    <t>埼玉県さいたま市岩槻区長宮下谷中１２１０－１</t>
  </si>
  <si>
    <t>入間支店</t>
  </si>
  <si>
    <t>0245</t>
  </si>
  <si>
    <t>埼玉県入間市二本木１２８９ー１</t>
  </si>
  <si>
    <t>越谷支店</t>
  </si>
  <si>
    <t>0248</t>
  </si>
  <si>
    <t>埼玉県越谷市流通団地１－４－２</t>
  </si>
  <si>
    <t>和光支店</t>
  </si>
  <si>
    <t>0290</t>
  </si>
  <si>
    <t>埼玉県朝霞市大字浜崎字下谷１０２－１</t>
  </si>
  <si>
    <t>川越西支店（ＳＳＸ）</t>
  </si>
  <si>
    <t>L003</t>
  </si>
  <si>
    <t>埼玉県川越市大字池辺２５－１</t>
  </si>
  <si>
    <t>木更津支店</t>
  </si>
  <si>
    <t>0238</t>
  </si>
  <si>
    <t>千葉県袖ケ浦市三箇９７２－１</t>
  </si>
  <si>
    <t>成田支店</t>
  </si>
  <si>
    <t>0239</t>
  </si>
  <si>
    <t>千葉県成田市南三里塚２１－２</t>
  </si>
  <si>
    <t>千葉支店</t>
  </si>
  <si>
    <t>0250</t>
  </si>
  <si>
    <t>千葉県市原市五井金杉３－１</t>
  </si>
  <si>
    <t>柏支店</t>
  </si>
  <si>
    <t>0252</t>
  </si>
  <si>
    <t>千葉県柏市若白毛字宮原１１２８</t>
  </si>
  <si>
    <t>松戸支店</t>
  </si>
  <si>
    <t>0255</t>
  </si>
  <si>
    <t>千葉県流山市北字赤坂２０４－１ＧＬＰ流山Ⅳ１Ｆ</t>
  </si>
  <si>
    <t>船橋支店</t>
  </si>
  <si>
    <t>0258</t>
  </si>
  <si>
    <t>千葉県船橋市豊富町６８８</t>
  </si>
  <si>
    <t>市川支店</t>
  </si>
  <si>
    <t>0260</t>
  </si>
  <si>
    <t>千葉県浦安市港７７－３</t>
  </si>
  <si>
    <t>佐倉支店</t>
  </si>
  <si>
    <t>0262</t>
  </si>
  <si>
    <t>千葉県佐倉市直弥字前ケ作６７３</t>
  </si>
  <si>
    <t>東京支店</t>
  </si>
  <si>
    <t>0270</t>
  </si>
  <si>
    <t>東京都江東区新木場３－１－１</t>
  </si>
  <si>
    <t>深川支店</t>
  </si>
  <si>
    <t>0272</t>
  </si>
  <si>
    <t>東京都江東区新砂１－３－７</t>
  </si>
  <si>
    <t>錦糸町支店</t>
  </si>
  <si>
    <t>0273</t>
  </si>
  <si>
    <t>東京都江東区毛利１－４－１</t>
  </si>
  <si>
    <t>足立東支店</t>
  </si>
  <si>
    <t>0287</t>
  </si>
  <si>
    <t>東京都足立区入谷６－１－１</t>
  </si>
  <si>
    <t>足立支店</t>
  </si>
  <si>
    <t>0288</t>
  </si>
  <si>
    <t>東京都足立区入谷７－１９－２７</t>
  </si>
  <si>
    <t>世田谷支店</t>
  </si>
  <si>
    <t>0292</t>
  </si>
  <si>
    <t>東京都世田谷区八幡山２－６－１</t>
  </si>
  <si>
    <t>京浜支店</t>
  </si>
  <si>
    <t>0310</t>
  </si>
  <si>
    <t>東京都大田区平和島２－１－１</t>
  </si>
  <si>
    <t>大森支店</t>
  </si>
  <si>
    <t>0316</t>
  </si>
  <si>
    <t>東京都大田区平和島５－５－３１</t>
  </si>
  <si>
    <t>八王子支店</t>
  </si>
  <si>
    <t>0335</t>
  </si>
  <si>
    <t>東京都八王子市石川町２９６８－９</t>
  </si>
  <si>
    <t>八王子北支店（ＳＳＸ）</t>
  </si>
  <si>
    <t>L006</t>
  </si>
  <si>
    <t>東京都八王子市滝山町１－２０８－３</t>
  </si>
  <si>
    <t>府中支店（ＳＳＸ）</t>
  </si>
  <si>
    <t>L007</t>
  </si>
  <si>
    <t>東京都府中市是政４－２３</t>
  </si>
  <si>
    <t>横浜支店</t>
  </si>
  <si>
    <t>0343</t>
  </si>
  <si>
    <t>神奈川県横浜市都筑区川向町２００５ー２ＤＰＬ新横浜Ⅱ４</t>
  </si>
  <si>
    <t>横浜南支店</t>
  </si>
  <si>
    <t>0344</t>
  </si>
  <si>
    <t>神奈川県横浜市金沢区幸浦２－１０－１</t>
  </si>
  <si>
    <t>鶴見支店</t>
  </si>
  <si>
    <t>0345</t>
  </si>
  <si>
    <t>神奈川県横浜市鶴見区生麦２－３－２</t>
  </si>
  <si>
    <t>相模原支店</t>
  </si>
  <si>
    <t>0358</t>
  </si>
  <si>
    <t>神奈川県相模原市中央区田名３７００－１ＧＬＰ相模原１</t>
  </si>
  <si>
    <t>座間支店</t>
  </si>
  <si>
    <t>0360</t>
  </si>
  <si>
    <t>神奈川県座間市東原２－１５－６</t>
  </si>
  <si>
    <t>厚木支店</t>
  </si>
  <si>
    <t>0362</t>
  </si>
  <si>
    <t>神奈川県愛甲郡愛川町中津４０３０</t>
  </si>
  <si>
    <t>茅ケ崎支店</t>
  </si>
  <si>
    <t>0366</t>
  </si>
  <si>
    <t>神奈川県茅ケ崎市萩園２７３０</t>
  </si>
  <si>
    <t>小田原支店</t>
  </si>
  <si>
    <t>0375</t>
  </si>
  <si>
    <t>神奈川県小田原市西大友１２２－２</t>
  </si>
  <si>
    <t>三条支店</t>
  </si>
  <si>
    <t>0380</t>
  </si>
  <si>
    <t>新潟県三条市大字帯織字丁号８３８３－１</t>
  </si>
  <si>
    <t>新潟支店</t>
  </si>
  <si>
    <t>0385</t>
  </si>
  <si>
    <t>新潟県新潟市西区山田２３０７－１２１</t>
  </si>
  <si>
    <t>糸魚川営業所</t>
  </si>
  <si>
    <t>0386</t>
  </si>
  <si>
    <t>新潟県糸魚川市大字須沢セト田２９３５</t>
  </si>
  <si>
    <t>上越支店</t>
  </si>
  <si>
    <t>0387</t>
  </si>
  <si>
    <t>新潟県上越市上源入１５３－１１</t>
  </si>
  <si>
    <t>長岡支店</t>
  </si>
  <si>
    <t>0388</t>
  </si>
  <si>
    <t>新潟県長岡市新産東町３６</t>
  </si>
  <si>
    <t>高岡営業所</t>
  </si>
  <si>
    <t>0562</t>
  </si>
  <si>
    <t>富山県高岡市戸出栄町５１－８</t>
  </si>
  <si>
    <t>富山支店</t>
  </si>
  <si>
    <t>0563</t>
  </si>
  <si>
    <t>富山県富山市蜷川４２３－１</t>
  </si>
  <si>
    <t>黒部営業所</t>
  </si>
  <si>
    <t>0564</t>
  </si>
  <si>
    <t>富山県黒部市若栗６０３</t>
  </si>
  <si>
    <t>加賀支店</t>
  </si>
  <si>
    <t>0551</t>
  </si>
  <si>
    <t>石川県加賀市分校町カ１８０－１</t>
  </si>
  <si>
    <t>金沢支店</t>
  </si>
  <si>
    <t>0552</t>
  </si>
  <si>
    <t>石川県白山市横江町９８０</t>
  </si>
  <si>
    <t>能登営業所</t>
  </si>
  <si>
    <t>0553</t>
  </si>
  <si>
    <t>石川県かほく市高松丁３３－８</t>
  </si>
  <si>
    <t>敦賀営業所</t>
  </si>
  <si>
    <t>0546</t>
  </si>
  <si>
    <t>福井県敦賀市莇生野７９号野中５－１</t>
  </si>
  <si>
    <t>武生営業所</t>
  </si>
  <si>
    <t>0547</t>
  </si>
  <si>
    <t>福井県越前市大手町８字北原１番１７</t>
  </si>
  <si>
    <t>福井支店</t>
  </si>
  <si>
    <t>0548</t>
  </si>
  <si>
    <t>福井県福井市林藤島町１６－８</t>
  </si>
  <si>
    <t>甲府支店</t>
  </si>
  <si>
    <t>0390</t>
  </si>
  <si>
    <t>山梨県中央市中楯８６７－１</t>
  </si>
  <si>
    <t>長野支店</t>
  </si>
  <si>
    <t>0391</t>
  </si>
  <si>
    <t>長野県須坂市大字福島３５８－１</t>
  </si>
  <si>
    <t>上田支店</t>
  </si>
  <si>
    <t>0392</t>
  </si>
  <si>
    <t>長野県東御市大字加沢字東原１４２８－１</t>
  </si>
  <si>
    <t>松本支店</t>
  </si>
  <si>
    <t>0393</t>
  </si>
  <si>
    <t>長野県東筑摩郡山形村８２６５</t>
  </si>
  <si>
    <t>諏訪支店</t>
  </si>
  <si>
    <t>0394</t>
  </si>
  <si>
    <t>長野県諏訪市沖田町４－４１</t>
  </si>
  <si>
    <t>伊那支店</t>
  </si>
  <si>
    <t>0395</t>
  </si>
  <si>
    <t>長野県上伊那郡南箕輪村９５９５－１</t>
  </si>
  <si>
    <t>飯田支店</t>
  </si>
  <si>
    <t>0396</t>
  </si>
  <si>
    <t>長野県飯田市松尾明７５６０</t>
  </si>
  <si>
    <t>上松営業所</t>
  </si>
  <si>
    <t>0397</t>
  </si>
  <si>
    <t>長野県木曽郡上松町小野２３７１</t>
  </si>
  <si>
    <t>岐阜東濃支店</t>
  </si>
  <si>
    <t>0501</t>
  </si>
  <si>
    <t>岐阜県土岐市下石町西山３０４－９１２</t>
  </si>
  <si>
    <t>美濃加茂支店</t>
  </si>
  <si>
    <t>0504</t>
  </si>
  <si>
    <t>岐阜県美濃加茂市深田町３－１０－２</t>
  </si>
  <si>
    <t>白鳥営業所</t>
  </si>
  <si>
    <t>0506</t>
  </si>
  <si>
    <t>岐阜県郡上市白鳥町中津屋字九十九４２１番１</t>
  </si>
  <si>
    <t>岐阜支店</t>
  </si>
  <si>
    <t>0510</t>
  </si>
  <si>
    <t>岐阜県岐阜市柳津町流通センター３－１－１</t>
  </si>
  <si>
    <t>関支店</t>
  </si>
  <si>
    <t>0514</t>
  </si>
  <si>
    <t>岐阜県関市池田町２</t>
  </si>
  <si>
    <t>大垣支店</t>
  </si>
  <si>
    <t>0520</t>
  </si>
  <si>
    <t>岐阜県大垣市東前５－７</t>
  </si>
  <si>
    <t>高山支店</t>
  </si>
  <si>
    <t>0526</t>
  </si>
  <si>
    <t>岐阜県高山市山田町１３１８－１</t>
  </si>
  <si>
    <t>萩原営業所</t>
  </si>
  <si>
    <t>0527</t>
  </si>
  <si>
    <t>岐阜県下呂市萩原町上呂ヨロノ２１１３－１</t>
  </si>
  <si>
    <t>各務原支店</t>
  </si>
  <si>
    <t>0532</t>
  </si>
  <si>
    <t>岐阜県各務原市鵜沼朝日町１－２１１－１</t>
  </si>
  <si>
    <t>沼津支店</t>
  </si>
  <si>
    <t>0410</t>
  </si>
  <si>
    <t>静岡県沼津市東椎路東荒３８５</t>
  </si>
  <si>
    <t>富士支店</t>
  </si>
  <si>
    <t>0415</t>
  </si>
  <si>
    <t>静岡県富士市富士岡７５０－１</t>
  </si>
  <si>
    <t>静岡支店</t>
  </si>
  <si>
    <t>0417</t>
  </si>
  <si>
    <t>静岡県静岡市葵区薬師８－２０</t>
  </si>
  <si>
    <t>藤枝支店</t>
  </si>
  <si>
    <t>0425</t>
  </si>
  <si>
    <t>静岡県藤枝市下当間６６５</t>
  </si>
  <si>
    <t>袋井支店</t>
  </si>
  <si>
    <t>0428</t>
  </si>
  <si>
    <t>静岡県袋井市堀越３６１</t>
  </si>
  <si>
    <t>浜松支店</t>
  </si>
  <si>
    <t>0430</t>
  </si>
  <si>
    <t>静岡県浜松市中央区松小池町２０３</t>
  </si>
  <si>
    <t>浜松西支店（ＳＳＸ）</t>
  </si>
  <si>
    <t>L008</t>
  </si>
  <si>
    <t>静岡県浜松市中央区半田山６－１９－１</t>
  </si>
  <si>
    <t>沼津東支店（ＳＳＸ）</t>
  </si>
  <si>
    <t>L009</t>
  </si>
  <si>
    <t>静岡県駿東郡長泉町南一色５５６－１</t>
  </si>
  <si>
    <t>千代田運送店</t>
  </si>
  <si>
    <t>M290</t>
  </si>
  <si>
    <t>静岡県島田市金谷東１－６９６－４</t>
  </si>
  <si>
    <t>知多支店</t>
  </si>
  <si>
    <t>0401</t>
  </si>
  <si>
    <t>愛知県知多郡阿久比町大字板山字東菱池１３１</t>
  </si>
  <si>
    <t>豊橋支店</t>
  </si>
  <si>
    <t>0435</t>
  </si>
  <si>
    <t>愛知県豊橋市神野新田町ヌノ割２０</t>
  </si>
  <si>
    <t>豊川支店</t>
  </si>
  <si>
    <t>0437</t>
  </si>
  <si>
    <t>愛知県豊川市本野ヶ原３－８５</t>
  </si>
  <si>
    <t>岡崎支店</t>
  </si>
  <si>
    <t>0440</t>
  </si>
  <si>
    <t>愛知県岡崎市大門１－４－８</t>
  </si>
  <si>
    <t>大府支店</t>
  </si>
  <si>
    <t>0442</t>
  </si>
  <si>
    <t>愛知県大府市北崎町遠山２００－１</t>
  </si>
  <si>
    <t>名古屋西支店</t>
  </si>
  <si>
    <t>0450</t>
  </si>
  <si>
    <t>愛知県あま市七宝町伊福十七２０番地</t>
  </si>
  <si>
    <t>名古屋支店</t>
  </si>
  <si>
    <t>0452</t>
  </si>
  <si>
    <t>愛知県名古屋市中川区柳川町１４－１５</t>
  </si>
  <si>
    <t>名古屋東支店</t>
  </si>
  <si>
    <t>0453</t>
  </si>
  <si>
    <t>愛知県日進市浅田町美濃輪１－１２</t>
  </si>
  <si>
    <t>笠寺支店</t>
  </si>
  <si>
    <t>0460</t>
  </si>
  <si>
    <t>愛知県名古屋市南区南野３－２５７</t>
  </si>
  <si>
    <t>大曽根支店</t>
  </si>
  <si>
    <t>0462</t>
  </si>
  <si>
    <t>愛知県名古屋市東区砂田橋５－１０－１０</t>
  </si>
  <si>
    <t>枇杷島支店</t>
  </si>
  <si>
    <t>0468</t>
  </si>
  <si>
    <t>愛知県名古屋市西区こも原町１８７</t>
  </si>
  <si>
    <t>津島支店</t>
  </si>
  <si>
    <t>0475</t>
  </si>
  <si>
    <t>愛知県津島市寺野町好土２</t>
  </si>
  <si>
    <t>小牧支店</t>
  </si>
  <si>
    <t>0480</t>
  </si>
  <si>
    <t>愛知県小牧市新小木１－９２</t>
  </si>
  <si>
    <t>一宮支店</t>
  </si>
  <si>
    <t>0486</t>
  </si>
  <si>
    <t>愛知県一宮市今伊勢町馬寄鯲池１</t>
  </si>
  <si>
    <t>四日市支店</t>
  </si>
  <si>
    <t>0530</t>
  </si>
  <si>
    <t>三重県四日市市日永１－７－１４</t>
  </si>
  <si>
    <t>鈴鹿支店</t>
  </si>
  <si>
    <t>0533</t>
  </si>
  <si>
    <t>三重県鈴鹿市安塚町１００－６</t>
  </si>
  <si>
    <t>久居支店</t>
  </si>
  <si>
    <t>0537</t>
  </si>
  <si>
    <t>三重県津市久居中町７７４－２</t>
  </si>
  <si>
    <t>伊勢支店</t>
  </si>
  <si>
    <t>0545</t>
  </si>
  <si>
    <t>三重県伊勢市通町４０１</t>
  </si>
  <si>
    <t>上野支店（三重）</t>
  </si>
  <si>
    <t>E542</t>
  </si>
  <si>
    <t>三重県伊賀市千歳下水８１－１</t>
  </si>
  <si>
    <t>津支店（三重）</t>
  </si>
  <si>
    <t>E544</t>
  </si>
  <si>
    <t>三重県津市雲出本郷町１６０３－１</t>
  </si>
  <si>
    <t>長浜支店</t>
  </si>
  <si>
    <t>0575</t>
  </si>
  <si>
    <t>滋賀県長浜市東上坂町１９８－７</t>
  </si>
  <si>
    <t>彦根支店</t>
  </si>
  <si>
    <t>0580</t>
  </si>
  <si>
    <t>滋賀県彦根市東沼波町１５７</t>
  </si>
  <si>
    <t>近江営業所</t>
  </si>
  <si>
    <t>0583</t>
  </si>
  <si>
    <t>滋賀県近江八幡市安土町石寺天水２８</t>
  </si>
  <si>
    <t>滋賀支店</t>
  </si>
  <si>
    <t>0585</t>
  </si>
  <si>
    <t>滋賀県湖南市針２６６－１</t>
  </si>
  <si>
    <t>大津支店</t>
  </si>
  <si>
    <t>0588</t>
  </si>
  <si>
    <t>滋賀県草津市南山田町天野１００－１</t>
  </si>
  <si>
    <t>亀岡営業所</t>
  </si>
  <si>
    <t>0607</t>
  </si>
  <si>
    <t>京都府亀岡市曽我部町穴太奥田１７</t>
  </si>
  <si>
    <t>舞鶴営業所</t>
  </si>
  <si>
    <t>0609</t>
  </si>
  <si>
    <t>京都府舞鶴市字上安１５０６</t>
  </si>
  <si>
    <t>京都支店</t>
  </si>
  <si>
    <t>0610</t>
  </si>
  <si>
    <t>京都府京都市伏見区横大路菅本２－３</t>
  </si>
  <si>
    <t>京都南支店</t>
  </si>
  <si>
    <t>0615</t>
  </si>
  <si>
    <t>京都府長岡京市神足典薬１－７</t>
  </si>
  <si>
    <t>茨木支店</t>
  </si>
  <si>
    <t>0620</t>
  </si>
  <si>
    <t>大阪府茨木市藤の里１－４－８</t>
  </si>
  <si>
    <t>摂津支店</t>
  </si>
  <si>
    <t>0621</t>
  </si>
  <si>
    <t>大阪府摂津市鳥飼上５－３－６</t>
  </si>
  <si>
    <t>豊中支店</t>
  </si>
  <si>
    <t>0623</t>
  </si>
  <si>
    <t>大阪府豊中市名神口１－３－１</t>
  </si>
  <si>
    <t>大阪支店</t>
  </si>
  <si>
    <t>0630</t>
  </si>
  <si>
    <t>大阪府大阪市西成区玉出西２－２０－４８</t>
  </si>
  <si>
    <t>平野営業所</t>
  </si>
  <si>
    <t>0638</t>
  </si>
  <si>
    <t>大阪府大阪市平野区平野馬場２－３－３５</t>
  </si>
  <si>
    <t>関目支店</t>
  </si>
  <si>
    <t>0644</t>
  </si>
  <si>
    <t>大阪府大阪市城東区関目５－８－１６</t>
  </si>
  <si>
    <t>大阪西支店</t>
  </si>
  <si>
    <t>0650</t>
  </si>
  <si>
    <t>大阪府大阪市港区福崎２丁目１－１</t>
  </si>
  <si>
    <t>大東支店</t>
  </si>
  <si>
    <t>0653</t>
  </si>
  <si>
    <t>大阪府大東市新田境町１－２６</t>
  </si>
  <si>
    <t>河内支店</t>
  </si>
  <si>
    <t>0655</t>
  </si>
  <si>
    <t>大阪府東大阪市加納１－１－８</t>
  </si>
  <si>
    <t>布施営業所</t>
  </si>
  <si>
    <t>0658</t>
  </si>
  <si>
    <t>大阪府東大阪市寿町３－２１－３</t>
  </si>
  <si>
    <t>松原支店</t>
  </si>
  <si>
    <t>0663</t>
  </si>
  <si>
    <t>大阪府松原市一津屋３－３－１１</t>
  </si>
  <si>
    <t>堺支店</t>
  </si>
  <si>
    <t>0667</t>
  </si>
  <si>
    <t>大阪府堺市西区築港新町３－１４－２</t>
  </si>
  <si>
    <t>北大阪支店（日ノ丸）</t>
  </si>
  <si>
    <t>B420</t>
  </si>
  <si>
    <t>大阪府茨木市宮島２－５－１</t>
  </si>
  <si>
    <t>尼崎支店</t>
  </si>
  <si>
    <t>0690</t>
  </si>
  <si>
    <t>兵庫県尼崎市道意町７－１８</t>
  </si>
  <si>
    <t>神戸支店</t>
  </si>
  <si>
    <t>0695</t>
  </si>
  <si>
    <t>兵庫県神戸市東灘区向洋町東３－１１</t>
  </si>
  <si>
    <t>西神戸支店</t>
  </si>
  <si>
    <t>0698</t>
  </si>
  <si>
    <t>兵庫県神戸市長田区苅藻島町１－１</t>
  </si>
  <si>
    <t>神明支店</t>
  </si>
  <si>
    <t>0700</t>
  </si>
  <si>
    <t>兵庫県神戸市西区神出町広谷中通５５５－１７</t>
  </si>
  <si>
    <t>福知山営業所</t>
  </si>
  <si>
    <t>0707</t>
  </si>
  <si>
    <t>兵庫県丹波市市島町下竹田字樽井４１６２－１</t>
  </si>
  <si>
    <t>姫路支店</t>
  </si>
  <si>
    <t>0710</t>
  </si>
  <si>
    <t>兵庫県姫路市飾西７４８－７</t>
  </si>
  <si>
    <t>加西支店</t>
  </si>
  <si>
    <t>0717</t>
  </si>
  <si>
    <t>兵庫県加西市繁昌町３４１</t>
  </si>
  <si>
    <t>淡路営業所（四国）</t>
  </si>
  <si>
    <t>S870</t>
  </si>
  <si>
    <t>兵庫県南あわじ市広田広田３５ー１</t>
  </si>
  <si>
    <t>奈良支店</t>
  </si>
  <si>
    <t>0675</t>
  </si>
  <si>
    <t>奈良県大和郡山市白土町６５－１</t>
  </si>
  <si>
    <t>和歌山支店</t>
  </si>
  <si>
    <t>0680</t>
  </si>
  <si>
    <t>和歌山県和歌山市祢宜１１００</t>
  </si>
  <si>
    <t>鳥取支店（日ノ丸）</t>
  </si>
  <si>
    <t>B451</t>
  </si>
  <si>
    <t>鳥取県鳥取市湖山町東３－４０</t>
  </si>
  <si>
    <t>倉吉営業所（日ノ丸）</t>
  </si>
  <si>
    <t>B458</t>
  </si>
  <si>
    <t>鳥取県東伯郡湯梨浜町田後３８９</t>
  </si>
  <si>
    <t>米子支店（日ノ丸）</t>
  </si>
  <si>
    <t>B464</t>
  </si>
  <si>
    <t>鳥取県米子市流通町４３０－２</t>
  </si>
  <si>
    <t>松江支店（日ノ丸）</t>
  </si>
  <si>
    <t>B468</t>
  </si>
  <si>
    <t>島根県松江市東出雲町出雲郷１６３７－１</t>
  </si>
  <si>
    <t>出雲支店（日ノ丸）</t>
  </si>
  <si>
    <t>B470</t>
  </si>
  <si>
    <t>島根県出雲市江田町２０２</t>
  </si>
  <si>
    <t>大田営業所（日ノ丸）</t>
  </si>
  <si>
    <t>B473</t>
  </si>
  <si>
    <t>島根県大田市鳥井町鳥越４１３－４８</t>
  </si>
  <si>
    <t>浜田支店（日ノ丸）</t>
  </si>
  <si>
    <t>B476</t>
  </si>
  <si>
    <t>島根県浜田市下府町３２７－３３</t>
  </si>
  <si>
    <t>益田営業所（日ノ丸）</t>
  </si>
  <si>
    <t>B478</t>
  </si>
  <si>
    <t>島根県益田市遠田町２２５１</t>
  </si>
  <si>
    <t>津山営業所</t>
  </si>
  <si>
    <t>0720</t>
  </si>
  <si>
    <t>岡山県津山市戸島９２６－３</t>
  </si>
  <si>
    <t>備前営業所</t>
  </si>
  <si>
    <t>0725</t>
  </si>
  <si>
    <t>岡山県備前市香登西字大門１１－１</t>
  </si>
  <si>
    <t>岡山支店</t>
  </si>
  <si>
    <t>0730</t>
  </si>
  <si>
    <t>岡山県岡山市南区大福１３０－１</t>
  </si>
  <si>
    <t>倉敷営業所</t>
  </si>
  <si>
    <t>0735</t>
  </si>
  <si>
    <t>岡山県倉敷市中島松之内８２５－１</t>
  </si>
  <si>
    <t>福山支店</t>
  </si>
  <si>
    <t>0750</t>
  </si>
  <si>
    <t>広島県福山市御幸町森脇１２６３</t>
  </si>
  <si>
    <t>尾道営業所</t>
  </si>
  <si>
    <t>0751</t>
  </si>
  <si>
    <t>広島県尾道市高須町字有江台２９５６－１１</t>
  </si>
  <si>
    <t>三次営業所</t>
  </si>
  <si>
    <t>0753</t>
  </si>
  <si>
    <t>広島県三次市三次町大内通１６４２－１</t>
  </si>
  <si>
    <t>東広島営業所</t>
  </si>
  <si>
    <t>0755</t>
  </si>
  <si>
    <t>広島県東広島市西条町大字御薗宇字南龍王７６２－６</t>
  </si>
  <si>
    <t>呉営業所</t>
  </si>
  <si>
    <t>0757</t>
  </si>
  <si>
    <t>広島県呉市広大新開１－２－４４</t>
  </si>
  <si>
    <t>広島支店</t>
  </si>
  <si>
    <t>0760</t>
  </si>
  <si>
    <t>広島県広島市中区光南５－１－４３</t>
  </si>
  <si>
    <t>西広島支店</t>
  </si>
  <si>
    <t>0780</t>
  </si>
  <si>
    <t>広島県廿日市市木材港南８－１８</t>
  </si>
  <si>
    <t>岩国営業所</t>
  </si>
  <si>
    <t>0785</t>
  </si>
  <si>
    <t>山口県岩国市飯田町１－２－１</t>
  </si>
  <si>
    <t>下松支店</t>
  </si>
  <si>
    <t>0786</t>
  </si>
  <si>
    <t>山口県下松市葉山１－８１９－８</t>
  </si>
  <si>
    <t>山口支店</t>
  </si>
  <si>
    <t>0790</t>
  </si>
  <si>
    <t>山口県山口市大字下小鯖字瀬戸山２４５８－１</t>
  </si>
  <si>
    <t>宇部支店</t>
  </si>
  <si>
    <t>0795</t>
  </si>
  <si>
    <t>山口県宇部市妻崎開作字崎３０・３１－ろ１０１８</t>
  </si>
  <si>
    <t>下関営業所</t>
  </si>
  <si>
    <t>0799</t>
  </si>
  <si>
    <t>山口県下関市長府扇町１－１０</t>
  </si>
  <si>
    <t>徳島支店（四国）</t>
  </si>
  <si>
    <t>S868</t>
  </si>
  <si>
    <t>徳島県板野郡松茂町豊久字朝日野６－１</t>
  </si>
  <si>
    <t>三豊支店（四国）</t>
  </si>
  <si>
    <t>S840</t>
  </si>
  <si>
    <t>香川県観音寺市大野原町大野原３９８０</t>
  </si>
  <si>
    <t>坂出支店（四国）</t>
  </si>
  <si>
    <t>S850</t>
  </si>
  <si>
    <t>香川県坂出市江尻町江尻新開４８３－５１</t>
  </si>
  <si>
    <t>高松支店（四国）</t>
  </si>
  <si>
    <t>S862</t>
  </si>
  <si>
    <t>香川県高松市鶴市町８０</t>
  </si>
  <si>
    <t>松山支店（四国）</t>
  </si>
  <si>
    <t>S802</t>
  </si>
  <si>
    <t>愛媛県東温市上村甲９８０番地</t>
  </si>
  <si>
    <t>今治支店（四国）</t>
  </si>
  <si>
    <t>S822</t>
  </si>
  <si>
    <t>愛媛県今治市高橋向甲１３９０－１</t>
  </si>
  <si>
    <t>新居浜営業所（四国）</t>
  </si>
  <si>
    <t>S830</t>
  </si>
  <si>
    <t>愛媛県西条市飯岡杉之木１３７０</t>
  </si>
  <si>
    <t>大洲営業所（四国）</t>
  </si>
  <si>
    <t>S884</t>
  </si>
  <si>
    <t>愛媛県大洲市阿蔵スナダ甲９９０</t>
  </si>
  <si>
    <t>宇和島営業所（四国）</t>
  </si>
  <si>
    <t>S887</t>
  </si>
  <si>
    <t>愛媛県宇和島市高串字上切３番耕地７８９－１</t>
  </si>
  <si>
    <t>高知支店（四国）</t>
  </si>
  <si>
    <t>S872</t>
  </si>
  <si>
    <t>高知県南国市左右山字神楽田２４８</t>
  </si>
  <si>
    <t>土佐営業所（四国）</t>
  </si>
  <si>
    <t>S874</t>
  </si>
  <si>
    <t>高知県土佐市蓮池青木ヶ鼻２９１０－１</t>
  </si>
  <si>
    <t>中村営業所（四国）</t>
  </si>
  <si>
    <t>S875</t>
  </si>
  <si>
    <t>高知県四万十市磯ノ川字龍ノ下５０７</t>
  </si>
  <si>
    <t>08:00 ～ 18:30</t>
  </si>
  <si>
    <t>福岡支店（九州）</t>
  </si>
  <si>
    <t>W702</t>
  </si>
  <si>
    <t>福岡県福岡市博多区井相田１－１－５６</t>
  </si>
  <si>
    <t>大牟田営業所（九州）</t>
  </si>
  <si>
    <t>W703</t>
  </si>
  <si>
    <t>福岡県大牟田市四山町８０－８０</t>
  </si>
  <si>
    <t>08:00 ～ 16:00</t>
  </si>
  <si>
    <t>北九州支店（九州）</t>
  </si>
  <si>
    <t>W712</t>
  </si>
  <si>
    <t>福岡県北九州市小倉北区西港町８５－１</t>
  </si>
  <si>
    <t>筑豊営業所（九州）</t>
  </si>
  <si>
    <t>W763</t>
  </si>
  <si>
    <t>福岡県鞍手郡小竹町南良津字六反田９２－８</t>
  </si>
  <si>
    <t>福岡西支店（九州）</t>
  </si>
  <si>
    <t>W901</t>
  </si>
  <si>
    <t>福岡県福岡市博多区東那珂３－７－５８</t>
  </si>
  <si>
    <t>福岡北支店（九州）</t>
  </si>
  <si>
    <t>W908</t>
  </si>
  <si>
    <t>福岡県糟屋郡久山町山田登り尾２３９６－２４８</t>
  </si>
  <si>
    <t>豊前営業所（九州）</t>
  </si>
  <si>
    <t>W917</t>
  </si>
  <si>
    <t>福岡県豊前市大字八屋３２２－４</t>
  </si>
  <si>
    <t>鳥栖支店（九州）</t>
  </si>
  <si>
    <t>W720</t>
  </si>
  <si>
    <t>佐賀県鳥栖市真木町赤江１０８５</t>
  </si>
  <si>
    <t>佐賀支店（九州）</t>
  </si>
  <si>
    <t>W722</t>
  </si>
  <si>
    <t>佐賀県佐賀市兵庫町渕１５４０－１</t>
  </si>
  <si>
    <t>武雄（九州）</t>
  </si>
  <si>
    <t>W724</t>
  </si>
  <si>
    <t>佐賀県武雄市若木町大字川古９６７９－９</t>
  </si>
  <si>
    <t>佐世保営業所（九州）</t>
  </si>
  <si>
    <t>W730</t>
  </si>
  <si>
    <t>長崎県佐世保市田の浦町５－２５</t>
  </si>
  <si>
    <t>長崎支店（九州）</t>
  </si>
  <si>
    <t>W740</t>
  </si>
  <si>
    <t>長崎県諫早市小川町７２４－１４</t>
  </si>
  <si>
    <t>長崎西営業所（九州）</t>
  </si>
  <si>
    <t>W911</t>
  </si>
  <si>
    <t>長崎県西彼杵郡時津町左底郷字坂口１８２２</t>
  </si>
  <si>
    <t>熊本支店（九州）</t>
  </si>
  <si>
    <t>W738</t>
  </si>
  <si>
    <t>熊本県熊本市東区上南部２－１－１０５</t>
  </si>
  <si>
    <t>八代営業所（九州）</t>
  </si>
  <si>
    <t>W920</t>
  </si>
  <si>
    <t>熊本県八代市上片町高取１６２４－１</t>
  </si>
  <si>
    <t>大分支店（九州）</t>
  </si>
  <si>
    <t>W746</t>
  </si>
  <si>
    <t>大分県大分市三佐１－２－１２</t>
  </si>
  <si>
    <t>延岡営業所（九州）</t>
  </si>
  <si>
    <t>W751</t>
  </si>
  <si>
    <t>宮崎県延岡市舞野町１４４４番１</t>
  </si>
  <si>
    <t>都城営業所（九州）</t>
  </si>
  <si>
    <t>W956</t>
  </si>
  <si>
    <t>宮崎県都城市丸谷町２３５１－２７堂山工業団地内</t>
  </si>
  <si>
    <t>宮崎支店（九州）</t>
  </si>
  <si>
    <t>W964</t>
  </si>
  <si>
    <t>宮崎県宮崎市清武町大字船引字下ノ原１０１３－１</t>
  </si>
  <si>
    <t>出水営業所（九州）</t>
  </si>
  <si>
    <t>W924</t>
  </si>
  <si>
    <t>鹿児島県出水市明神町２６６７－３</t>
  </si>
  <si>
    <t>川内営業所（九州）</t>
  </si>
  <si>
    <t>W928</t>
  </si>
  <si>
    <t>鹿児島県薩摩川内市永利町字宮脇４１３０－２</t>
  </si>
  <si>
    <t>鹿児島支店（九州）</t>
  </si>
  <si>
    <t>W936</t>
  </si>
  <si>
    <t>鹿児島県鹿児島市南栄３－７－１</t>
  </si>
  <si>
    <t>加治木支店（九州）</t>
  </si>
  <si>
    <t>W940</t>
  </si>
  <si>
    <t>鹿児島県姶良市加治木町小山田９５５－３</t>
  </si>
  <si>
    <t>枕崎営業所（九州）</t>
  </si>
  <si>
    <t>W944</t>
  </si>
  <si>
    <t>鹿児島県枕崎市白沢北町６８０</t>
  </si>
  <si>
    <t>鹿屋営業所（九州）</t>
  </si>
  <si>
    <t>W948</t>
  </si>
  <si>
    <t>鹿児島県鹿屋市永野田町７５０－２２</t>
  </si>
  <si>
    <t>志布志営業所（九州）</t>
  </si>
  <si>
    <t>W952</t>
  </si>
  <si>
    <t>鹿児島県志布志市有明町野井倉字塩入７７２８</t>
  </si>
  <si>
    <t>鹿児島航空（九州）</t>
  </si>
  <si>
    <t>W984</t>
  </si>
  <si>
    <t>鹿児島県鹿児島市南栄３丁目７番１号</t>
  </si>
  <si>
    <t>宜野湾支店（沖縄）</t>
  </si>
  <si>
    <t>Q990</t>
  </si>
  <si>
    <t>沖縄県宜野湾市大山７－８－８</t>
  </si>
  <si>
    <t>08:30 ～ 19:00</t>
  </si>
  <si>
    <t>沖縄航空営業所（沖縄）</t>
  </si>
  <si>
    <t>Q991</t>
  </si>
  <si>
    <t>沖縄県豊見城市与根５０－７１</t>
  </si>
  <si>
    <t>名護営業所（沖縄）</t>
  </si>
  <si>
    <t>Q992</t>
  </si>
  <si>
    <t>沖縄県名護市大西４－１８－２</t>
  </si>
  <si>
    <t>うるま営業所（沖縄）</t>
  </si>
  <si>
    <t>Q993</t>
  </si>
  <si>
    <t>沖縄県うるま市字州崎１２番地１２</t>
  </si>
  <si>
    <t>納品/受け取り希望時間</t>
    <rPh sb="0" eb="2">
      <t>ノウヒン</t>
    </rPh>
    <rPh sb="3" eb="4">
      <t>ウ</t>
    </rPh>
    <rPh sb="5" eb="6">
      <t>ト</t>
    </rPh>
    <rPh sb="7" eb="9">
      <t>キボウ</t>
    </rPh>
    <rPh sb="9" eb="11">
      <t>ジカン</t>
    </rPh>
    <phoneticPr fontId="2"/>
  </si>
  <si>
    <t>納品日/受け取り希望日</t>
    <rPh sb="0" eb="2">
      <t>ノウヒン</t>
    </rPh>
    <rPh sb="4" eb="5">
      <t>ウ</t>
    </rPh>
    <rPh sb="6" eb="7">
      <t>ト</t>
    </rPh>
    <rPh sb="8" eb="10">
      <t>キボウ</t>
    </rPh>
    <rPh sb="10" eb="11">
      <t>ビ</t>
    </rPh>
    <phoneticPr fontId="2"/>
  </si>
  <si>
    <t>10時～12時</t>
    <rPh sb="2" eb="3">
      <t>ジ</t>
    </rPh>
    <rPh sb="6" eb="7">
      <t>ジ</t>
    </rPh>
    <phoneticPr fontId="2"/>
  </si>
  <si>
    <t>13時～15時</t>
    <rPh sb="2" eb="3">
      <t>ジ</t>
    </rPh>
    <rPh sb="6" eb="7">
      <t>ジ</t>
    </rPh>
    <phoneticPr fontId="2"/>
  </si>
  <si>
    <t>15時～17時</t>
    <rPh sb="2" eb="3">
      <t>ジ</t>
    </rPh>
    <rPh sb="6" eb="7">
      <t>ジ</t>
    </rPh>
    <phoneticPr fontId="2"/>
  </si>
  <si>
    <t>17時～19時</t>
    <rPh sb="2" eb="3">
      <t>ジ</t>
    </rPh>
    <rPh sb="6" eb="7">
      <t>ジ</t>
    </rPh>
    <phoneticPr fontId="2"/>
  </si>
  <si>
    <t>19時～21時</t>
    <rPh sb="2" eb="3">
      <t>ジ</t>
    </rPh>
    <rPh sb="6" eb="7">
      <t>ジ</t>
    </rPh>
    <phoneticPr fontId="2"/>
  </si>
  <si>
    <t>＊フォークありの場合、大会側の免許保有者がフォークを運転し運搬すること</t>
    <rPh sb="8" eb="10">
      <t>バアイ</t>
    </rPh>
    <rPh sb="11" eb="14">
      <t>タイカイガワ</t>
    </rPh>
    <rPh sb="15" eb="17">
      <t>メンキョ</t>
    </rPh>
    <rPh sb="17" eb="20">
      <t>ホユウシャ</t>
    </rPh>
    <rPh sb="26" eb="28">
      <t>ウンテン</t>
    </rPh>
    <rPh sb="29" eb="31">
      <t>ウンパン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</si>
</sst>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
  </numFmts>
  <fonts count="2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u/>
      <sz val="11"/>
      <color theme="10"/>
      <name val="游ゴシック"/>
      <family val="2"/>
      <charset val="128"/>
      <scheme val="minor"/>
    </font>
    <font>
      <sz val="14"/>
      <color theme="1"/>
      <name val="游ゴシック"/>
      <family val="2"/>
      <scheme val="minor"/>
    </font>
    <font>
      <sz val="14"/>
      <color rgb="FFFF0000"/>
      <name val="游ゴシック"/>
      <family val="2"/>
      <scheme val="minor"/>
    </font>
    <font>
      <b/>
      <sz val="14"/>
      <color theme="1"/>
      <name val="游ゴシック"/>
      <family val="2"/>
      <scheme val="minor"/>
    </font>
    <font>
      <sz val="16"/>
      <color theme="1"/>
      <name val="游ゴシック"/>
      <family val="2"/>
      <scheme val="minor"/>
    </font>
    <font>
      <b/>
      <sz val="16"/>
      <color rgb="FFFF0000"/>
      <name val="游ゴシック"/>
      <family val="3"/>
      <charset val="128"/>
      <scheme val="minor"/>
    </font>
    <font>
      <b/>
      <sz val="10"/>
      <color theme="1"/>
      <name val="游ゴシック"/>
      <family val="3"/>
      <charset val="128"/>
      <scheme val="minor"/>
    </font>
    <font>
      <sz val="12"/>
      <color theme="1"/>
      <name val="游ゴシック"/>
      <family val="2"/>
      <charset val="128"/>
      <scheme val="minor"/>
    </font>
    <font>
      <sz val="16"/>
      <color rgb="FF000000"/>
      <name val="游ゴシック"/>
      <family val="3"/>
      <charset val="128"/>
      <scheme val="minor"/>
    </font>
    <font>
      <sz val="16"/>
      <color rgb="FFFF0000"/>
      <name val="游ゴシック"/>
      <family val="3"/>
      <charset val="128"/>
      <scheme val="minor"/>
    </font>
    <font>
      <b/>
      <sz val="8"/>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sz val="10"/>
      <color theme="1"/>
      <name val="游ゴシック"/>
      <family val="3"/>
      <charset val="128"/>
      <scheme val="minor"/>
    </font>
    <font>
      <u/>
      <sz val="12"/>
      <color theme="10"/>
      <name val="游ゴシック"/>
      <family val="2"/>
      <charset val="128"/>
      <scheme val="minor"/>
    </font>
    <font>
      <u/>
      <sz val="10"/>
      <color theme="10"/>
      <name val="游ゴシック"/>
      <family val="3"/>
      <charset val="128"/>
      <scheme val="minor"/>
    </font>
    <font>
      <b/>
      <sz val="16"/>
      <color theme="1"/>
      <name val="游ゴシック"/>
      <family val="3"/>
      <charset val="128"/>
      <scheme val="minor"/>
    </font>
    <font>
      <sz val="16"/>
      <color rgb="FFFF0000"/>
      <name val="游ゴシック"/>
      <family val="2"/>
      <scheme val="minor"/>
    </font>
    <font>
      <sz val="11"/>
      <color theme="1"/>
      <name val="游ゴシック"/>
      <family val="3"/>
      <charset val="128"/>
      <scheme val="minor"/>
    </font>
    <font>
      <b/>
      <sz val="20"/>
      <color rgb="FFFF0000"/>
      <name val="游ゴシック"/>
      <family val="3"/>
      <charset val="128"/>
      <scheme val="minor"/>
    </font>
  </fonts>
  <fills count="10">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theme="9" tint="0.79998168889431442"/>
      </patternFill>
    </fill>
    <fill>
      <patternFill patternType="solid">
        <fgColor theme="0"/>
        <bgColor theme="9" tint="0.79998168889431442"/>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bottom/>
      <diagonal/>
    </border>
    <border>
      <left style="thick">
        <color indexed="64"/>
      </left>
      <right/>
      <top style="thick">
        <color indexed="64"/>
      </top>
      <bottom/>
      <diagonal/>
    </border>
    <border>
      <left/>
      <right/>
      <top style="thick">
        <color indexed="64"/>
      </top>
      <bottom/>
      <diagonal/>
    </border>
    <border>
      <left/>
      <right style="medium">
        <color auto="1"/>
      </right>
      <top style="thick">
        <color indexed="64"/>
      </top>
      <bottom/>
      <diagonal/>
    </border>
    <border>
      <left style="medium">
        <color auto="1"/>
      </left>
      <right/>
      <top style="thick">
        <color indexed="64"/>
      </top>
      <bottom style="medium">
        <color auto="1"/>
      </bottom>
      <diagonal/>
    </border>
    <border>
      <left/>
      <right/>
      <top style="thick">
        <color indexed="64"/>
      </top>
      <bottom style="medium">
        <color auto="1"/>
      </bottom>
      <diagonal/>
    </border>
    <border>
      <left/>
      <right style="thick">
        <color indexed="64"/>
      </right>
      <top style="thick">
        <color indexed="64"/>
      </top>
      <bottom style="medium">
        <color auto="1"/>
      </bottom>
      <diagonal/>
    </border>
    <border>
      <left style="thick">
        <color indexed="64"/>
      </left>
      <right/>
      <top/>
      <bottom/>
      <diagonal/>
    </border>
    <border>
      <left/>
      <right style="thick">
        <color indexed="64"/>
      </right>
      <top style="medium">
        <color auto="1"/>
      </top>
      <bottom style="medium">
        <color auto="1"/>
      </bottom>
      <diagonal/>
    </border>
    <border>
      <left style="thick">
        <color indexed="64"/>
      </left>
      <right/>
      <top/>
      <bottom style="thick">
        <color indexed="64"/>
      </bottom>
      <diagonal/>
    </border>
    <border>
      <left/>
      <right/>
      <top/>
      <bottom style="thick">
        <color indexed="64"/>
      </bottom>
      <diagonal/>
    </border>
    <border>
      <left/>
      <right style="medium">
        <color auto="1"/>
      </right>
      <top/>
      <bottom style="thick">
        <color indexed="64"/>
      </bottom>
      <diagonal/>
    </border>
    <border>
      <left style="medium">
        <color auto="1"/>
      </left>
      <right/>
      <top style="medium">
        <color auto="1"/>
      </top>
      <bottom style="thick">
        <color indexed="64"/>
      </bottom>
      <diagonal/>
    </border>
    <border>
      <left/>
      <right/>
      <top style="medium">
        <color auto="1"/>
      </top>
      <bottom style="thick">
        <color indexed="64"/>
      </bottom>
      <diagonal/>
    </border>
    <border>
      <left/>
      <right style="thick">
        <color indexed="64"/>
      </right>
      <top style="medium">
        <color auto="1"/>
      </top>
      <bottom style="thick">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top style="thin">
        <color indexed="64"/>
      </top>
      <bottom/>
      <diagonal/>
    </border>
    <border>
      <left/>
      <right/>
      <top style="thin">
        <color indexed="64"/>
      </top>
      <bottom/>
      <diagonal/>
    </border>
    <border>
      <left/>
      <right style="medium">
        <color auto="1"/>
      </right>
      <top style="thin">
        <color indexed="64"/>
      </top>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center"/>
    </xf>
    <xf numFmtId="0" fontId="1" fillId="0" borderId="0">
      <alignment vertical="center"/>
    </xf>
    <xf numFmtId="0" fontId="11" fillId="0" borderId="0"/>
    <xf numFmtId="0" fontId="18" fillId="0" borderId="0" applyNumberFormat="0" applyFill="0" applyBorder="0" applyAlignment="0" applyProtection="0"/>
  </cellStyleXfs>
  <cellXfs count="259">
    <xf numFmtId="0" fontId="0" fillId="0" borderId="0" xfId="0">
      <alignment vertical="center"/>
    </xf>
    <xf numFmtId="0" fontId="0" fillId="0" borderId="0" xfId="0" applyAlignment="1">
      <alignment vertical="center" shrinkToFit="1"/>
    </xf>
    <xf numFmtId="0" fontId="0" fillId="0" borderId="1" xfId="0" applyBorder="1">
      <alignment vertical="center"/>
    </xf>
    <xf numFmtId="0" fontId="0" fillId="0" borderId="1" xfId="0" applyBorder="1" applyAlignment="1">
      <alignment vertical="center" shrinkToFit="1"/>
    </xf>
    <xf numFmtId="38" fontId="0" fillId="0" borderId="1" xfId="1" applyFont="1" applyBorder="1">
      <alignment vertical="center"/>
    </xf>
    <xf numFmtId="0" fontId="0" fillId="0" borderId="4" xfId="0" applyBorder="1">
      <alignment vertical="center"/>
    </xf>
    <xf numFmtId="38" fontId="0" fillId="0" borderId="1" xfId="1" applyFont="1" applyBorder="1" applyAlignment="1">
      <alignment vertical="center" shrinkToFit="1"/>
    </xf>
    <xf numFmtId="38" fontId="0" fillId="0" borderId="1" xfId="1" applyFont="1" applyBorder="1" applyAlignment="1">
      <alignment vertical="center" wrapText="1" shrinkToFit="1"/>
    </xf>
    <xf numFmtId="9" fontId="0" fillId="0" borderId="1" xfId="2" applyFont="1" applyBorder="1">
      <alignment vertical="center"/>
    </xf>
    <xf numFmtId="0" fontId="0" fillId="0" borderId="1" xfId="0" applyBorder="1" applyAlignment="1">
      <alignment horizontal="center" vertical="center"/>
    </xf>
    <xf numFmtId="38" fontId="0" fillId="2" borderId="1" xfId="1" applyFont="1" applyFill="1" applyBorder="1">
      <alignment vertical="center"/>
    </xf>
    <xf numFmtId="38" fontId="0" fillId="2" borderId="1" xfId="1" applyFont="1" applyFill="1" applyBorder="1" applyAlignment="1">
      <alignment vertical="center" shrinkToFit="1"/>
    </xf>
    <xf numFmtId="176" fontId="0" fillId="0" borderId="1" xfId="1" applyNumberFormat="1" applyFont="1" applyBorder="1">
      <alignment vertical="center"/>
    </xf>
    <xf numFmtId="176" fontId="0" fillId="2" borderId="1" xfId="1" applyNumberFormat="1" applyFont="1" applyFill="1" applyBorder="1">
      <alignment vertical="center"/>
    </xf>
    <xf numFmtId="0" fontId="0" fillId="0" borderId="0" xfId="0" applyAlignment="1">
      <alignment horizontal="center" vertical="center"/>
    </xf>
    <xf numFmtId="9" fontId="0" fillId="0" borderId="1" xfId="2" applyFont="1" applyBorder="1" applyAlignment="1">
      <alignment vertical="center"/>
    </xf>
    <xf numFmtId="0" fontId="0" fillId="0" borderId="4" xfId="0" applyBorder="1" applyAlignment="1">
      <alignment vertical="center" shrinkToFit="1"/>
    </xf>
    <xf numFmtId="38" fontId="0" fillId="0" borderId="4" xfId="1" applyFont="1" applyBorder="1">
      <alignment vertical="center"/>
    </xf>
    <xf numFmtId="9" fontId="0" fillId="0" borderId="4" xfId="2" applyFont="1" applyBorder="1">
      <alignment vertical="center"/>
    </xf>
    <xf numFmtId="176" fontId="0" fillId="0" borderId="4" xfId="1" applyNumberFormat="1" applyFont="1" applyBorder="1">
      <alignment vertical="center"/>
    </xf>
    <xf numFmtId="38" fontId="0" fillId="0" borderId="4" xfId="1" applyFont="1" applyBorder="1" applyAlignment="1">
      <alignment horizontal="center" vertical="center"/>
    </xf>
    <xf numFmtId="38" fontId="0" fillId="0" borderId="4" xfId="1" applyFont="1" applyBorder="1" applyAlignment="1">
      <alignment vertical="center" shrinkToFit="1"/>
    </xf>
    <xf numFmtId="0" fontId="0" fillId="0" borderId="7" xfId="0" applyBorder="1" applyAlignment="1">
      <alignment horizontal="center" vertical="center"/>
    </xf>
    <xf numFmtId="0" fontId="0" fillId="0" borderId="7" xfId="0" applyBorder="1" applyAlignment="1">
      <alignment horizontal="center" vertical="center" shrinkToFit="1"/>
    </xf>
    <xf numFmtId="0" fontId="0" fillId="3" borderId="1" xfId="0" applyFill="1" applyBorder="1" applyAlignment="1">
      <alignment vertical="center" shrinkToFit="1"/>
    </xf>
    <xf numFmtId="38" fontId="0" fillId="3" borderId="1" xfId="1" applyFont="1" applyFill="1" applyBorder="1">
      <alignment vertical="center"/>
    </xf>
    <xf numFmtId="176" fontId="0" fillId="3" borderId="1" xfId="1" applyNumberFormat="1" applyFont="1" applyFill="1" applyBorder="1">
      <alignment vertical="center"/>
    </xf>
    <xf numFmtId="0" fontId="0" fillId="3" borderId="6" xfId="0" applyFill="1" applyBorder="1" applyAlignment="1">
      <alignment vertical="center" shrinkToFit="1"/>
    </xf>
    <xf numFmtId="0" fontId="0" fillId="3" borderId="2" xfId="0" applyFill="1" applyBorder="1">
      <alignment vertical="center"/>
    </xf>
    <xf numFmtId="0" fontId="0" fillId="4" borderId="1" xfId="0" applyFill="1" applyBorder="1" applyAlignment="1" applyProtection="1">
      <alignment horizontal="center" vertical="center"/>
      <protection locked="0"/>
    </xf>
    <xf numFmtId="0" fontId="0" fillId="4" borderId="1" xfId="0" applyFill="1" applyBorder="1" applyAlignment="1" applyProtection="1">
      <alignment vertical="center" shrinkToFit="1"/>
      <protection locked="0"/>
    </xf>
    <xf numFmtId="38" fontId="0" fillId="4" borderId="1" xfId="1" applyFont="1" applyFill="1" applyBorder="1" applyProtection="1">
      <alignment vertical="center"/>
      <protection locked="0"/>
    </xf>
    <xf numFmtId="0" fontId="0" fillId="4" borderId="1" xfId="0" applyFill="1" applyBorder="1" applyProtection="1">
      <alignment vertical="center"/>
      <protection locked="0"/>
    </xf>
    <xf numFmtId="9" fontId="0" fillId="4" borderId="1" xfId="2" applyFont="1" applyFill="1" applyBorder="1" applyProtection="1">
      <alignment vertical="center"/>
      <protection locked="0"/>
    </xf>
    <xf numFmtId="38" fontId="0" fillId="4" borderId="4" xfId="1" applyFont="1" applyFill="1" applyBorder="1" applyAlignment="1" applyProtection="1">
      <alignment horizontal="center" vertical="center"/>
      <protection locked="0"/>
    </xf>
    <xf numFmtId="9" fontId="0" fillId="4" borderId="1" xfId="2" applyFont="1" applyFill="1" applyBorder="1" applyAlignment="1" applyProtection="1">
      <alignment vertical="center"/>
      <protection locked="0"/>
    </xf>
    <xf numFmtId="0" fontId="0" fillId="4" borderId="0" xfId="0" applyFill="1" applyAlignment="1">
      <alignment horizontal="center" vertical="center"/>
    </xf>
    <xf numFmtId="0" fontId="5" fillId="0" borderId="0" xfId="4" applyFont="1">
      <alignment vertical="center"/>
    </xf>
    <xf numFmtId="0" fontId="7" fillId="0" borderId="0" xfId="4" applyFont="1">
      <alignment vertical="center"/>
    </xf>
    <xf numFmtId="0" fontId="8" fillId="0" borderId="0" xfId="4" applyFont="1">
      <alignment vertical="center"/>
    </xf>
    <xf numFmtId="0" fontId="8" fillId="0" borderId="13" xfId="4" applyFont="1" applyBorder="1">
      <alignment vertical="center"/>
    </xf>
    <xf numFmtId="0" fontId="8" fillId="0" borderId="17" xfId="4" applyFont="1" applyBorder="1">
      <alignment vertical="center"/>
    </xf>
    <xf numFmtId="0" fontId="12" fillId="0" borderId="18" xfId="5" applyFont="1" applyBorder="1" applyAlignment="1">
      <alignment vertical="center"/>
    </xf>
    <xf numFmtId="0" fontId="8" fillId="0" borderId="0" xfId="4" applyFont="1" applyAlignment="1">
      <alignment horizontal="center" vertical="center"/>
    </xf>
    <xf numFmtId="0" fontId="16" fillId="0" borderId="0" xfId="4" applyFont="1" applyAlignment="1">
      <alignment horizontal="left" vertical="center"/>
    </xf>
    <xf numFmtId="0" fontId="17" fillId="6" borderId="10" xfId="4" applyFont="1" applyFill="1" applyBorder="1" applyAlignment="1">
      <alignment horizontal="right" vertical="center"/>
    </xf>
    <xf numFmtId="0" fontId="17" fillId="6" borderId="13" xfId="4" applyFont="1" applyFill="1" applyBorder="1">
      <alignment vertical="center"/>
    </xf>
    <xf numFmtId="0" fontId="19" fillId="6" borderId="13" xfId="6" applyFont="1" applyFill="1" applyBorder="1" applyAlignment="1">
      <alignment vertical="center"/>
    </xf>
    <xf numFmtId="0" fontId="15" fillId="6" borderId="13" xfId="4" applyFont="1" applyFill="1" applyBorder="1">
      <alignment vertical="center"/>
    </xf>
    <xf numFmtId="0" fontId="15" fillId="6" borderId="11" xfId="4" applyFont="1" applyFill="1" applyBorder="1">
      <alignment vertical="center"/>
    </xf>
    <xf numFmtId="0" fontId="15" fillId="0" borderId="0" xfId="4" applyFont="1">
      <alignment vertical="center"/>
    </xf>
    <xf numFmtId="0" fontId="20" fillId="0" borderId="0" xfId="4" applyFont="1">
      <alignment vertical="center"/>
    </xf>
    <xf numFmtId="0" fontId="1" fillId="0" borderId="0" xfId="4">
      <alignment vertical="center"/>
    </xf>
    <xf numFmtId="0" fontId="8" fillId="0" borderId="18" xfId="4" applyFont="1" applyBorder="1">
      <alignment vertical="center"/>
    </xf>
    <xf numFmtId="0" fontId="21" fillId="0" borderId="19" xfId="4" applyFont="1" applyBorder="1" applyAlignment="1">
      <alignment vertical="center" shrinkToFit="1"/>
    </xf>
    <xf numFmtId="0" fontId="4" fillId="6" borderId="13" xfId="3" applyFill="1" applyBorder="1" applyAlignment="1">
      <alignment vertical="center"/>
    </xf>
    <xf numFmtId="0" fontId="5" fillId="4" borderId="0" xfId="4" applyFont="1" applyFill="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1" fontId="22" fillId="3" borderId="1" xfId="0" applyNumberFormat="1" applyFont="1" applyFill="1" applyBorder="1" applyAlignment="1">
      <alignment horizontal="right" vertical="center"/>
    </xf>
    <xf numFmtId="38" fontId="0" fillId="0" borderId="1" xfId="1" applyFont="1" applyBorder="1" applyAlignment="1" applyProtection="1">
      <alignment vertical="center" shrinkToFit="1"/>
      <protection locked="0"/>
    </xf>
    <xf numFmtId="0" fontId="12" fillId="4" borderId="18" xfId="5" applyFont="1" applyFill="1" applyBorder="1" applyAlignment="1" applyProtection="1">
      <alignment vertical="center"/>
      <protection locked="0"/>
    </xf>
    <xf numFmtId="0" fontId="5" fillId="4" borderId="20" xfId="4" applyFont="1" applyFill="1" applyBorder="1" applyProtection="1">
      <alignment vertical="center"/>
      <protection locked="0"/>
    </xf>
    <xf numFmtId="0" fontId="5" fillId="4" borderId="14" xfId="4" applyFont="1" applyFill="1" applyBorder="1" applyProtection="1">
      <alignment vertical="center"/>
      <protection locked="0"/>
    </xf>
    <xf numFmtId="0" fontId="5" fillId="4" borderId="15" xfId="4" applyFont="1" applyFill="1" applyBorder="1" applyProtection="1">
      <alignment vertical="center"/>
      <protection locked="0"/>
    </xf>
    <xf numFmtId="0" fontId="5" fillId="4" borderId="16" xfId="4" applyFont="1" applyFill="1" applyBorder="1" applyProtection="1">
      <alignment vertical="center"/>
      <protection locked="0"/>
    </xf>
    <xf numFmtId="0" fontId="5" fillId="4" borderId="12" xfId="4" applyFont="1" applyFill="1" applyBorder="1" applyProtection="1">
      <alignment vertical="center"/>
      <protection locked="0"/>
    </xf>
    <xf numFmtId="0" fontId="5" fillId="4" borderId="0" xfId="4" applyFont="1" applyFill="1" applyProtection="1">
      <alignment vertical="center"/>
      <protection locked="0"/>
    </xf>
    <xf numFmtId="0" fontId="1" fillId="4" borderId="12" xfId="4" applyFill="1" applyBorder="1" applyProtection="1">
      <alignment vertical="center"/>
      <protection locked="0"/>
    </xf>
    <xf numFmtId="0" fontId="1" fillId="4" borderId="0" xfId="4" applyFill="1" applyProtection="1">
      <alignment vertical="center"/>
      <protection locked="0"/>
    </xf>
    <xf numFmtId="0" fontId="1" fillId="4" borderId="20" xfId="4" applyFill="1" applyBorder="1" applyProtection="1">
      <alignment vertical="center"/>
      <protection locked="0"/>
    </xf>
    <xf numFmtId="0" fontId="1" fillId="4" borderId="17" xfId="4" applyFill="1" applyBorder="1" applyProtection="1">
      <alignment vertical="center"/>
      <protection locked="0"/>
    </xf>
    <xf numFmtId="0" fontId="1" fillId="4" borderId="18" xfId="4" applyFill="1" applyBorder="1" applyProtection="1">
      <alignment vertical="center"/>
      <protection locked="0"/>
    </xf>
    <xf numFmtId="0" fontId="1" fillId="4" borderId="19" xfId="4" applyFill="1" applyBorder="1" applyProtection="1">
      <alignment vertical="center"/>
      <protection locked="0"/>
    </xf>
    <xf numFmtId="176" fontId="3" fillId="3" borderId="1" xfId="0" applyNumberFormat="1" applyFont="1" applyFill="1" applyBorder="1" applyAlignment="1">
      <alignment horizontal="center" vertical="center"/>
    </xf>
    <xf numFmtId="176" fontId="0" fillId="0" borderId="1" xfId="1" applyNumberFormat="1" applyFont="1" applyBorder="1" applyProtection="1">
      <alignment vertical="center"/>
    </xf>
    <xf numFmtId="0" fontId="0" fillId="0" borderId="1" xfId="0" applyBorder="1" applyProtection="1">
      <alignment vertical="center"/>
      <protection locked="0"/>
    </xf>
    <xf numFmtId="0" fontId="10" fillId="0" borderId="18" xfId="4" applyFont="1" applyBorder="1">
      <alignment vertical="center"/>
    </xf>
    <xf numFmtId="0" fontId="8" fillId="4" borderId="13" xfId="4" applyFont="1" applyFill="1" applyBorder="1" applyProtection="1">
      <alignment vertical="center"/>
      <protection locked="0"/>
    </xf>
    <xf numFmtId="38" fontId="0" fillId="3" borderId="1" xfId="1" applyFont="1" applyFill="1" applyBorder="1" applyAlignment="1">
      <alignment vertical="center" shrinkToFit="1"/>
    </xf>
    <xf numFmtId="176" fontId="0" fillId="0" borderId="4" xfId="1" applyNumberFormat="1" applyFont="1" applyBorder="1" applyProtection="1">
      <alignment vertical="center"/>
    </xf>
    <xf numFmtId="176" fontId="0" fillId="2" borderId="1" xfId="1" applyNumberFormat="1" applyFont="1" applyFill="1" applyBorder="1" applyProtection="1">
      <alignment vertical="center"/>
    </xf>
    <xf numFmtId="38" fontId="0" fillId="2" borderId="1" xfId="1" applyFont="1" applyFill="1" applyBorder="1" applyProtection="1">
      <alignment vertical="center"/>
    </xf>
    <xf numFmtId="38" fontId="0" fillId="2" borderId="1" xfId="1" applyFont="1" applyFill="1" applyBorder="1" applyAlignment="1" applyProtection="1">
      <alignment vertical="center" shrinkToFit="1"/>
    </xf>
    <xf numFmtId="38" fontId="0" fillId="0" borderId="4" xfId="1" applyFont="1" applyBorder="1" applyProtection="1">
      <alignment vertical="center"/>
    </xf>
    <xf numFmtId="1" fontId="3" fillId="3" borderId="1" xfId="0" applyNumberFormat="1" applyFont="1" applyFill="1" applyBorder="1" applyAlignment="1">
      <alignment horizontal="center" vertical="center"/>
    </xf>
    <xf numFmtId="1" fontId="3" fillId="3" borderId="2" xfId="0" applyNumberFormat="1" applyFont="1" applyFill="1" applyBorder="1" applyAlignment="1">
      <alignment horizontal="center" vertical="center"/>
    </xf>
    <xf numFmtId="0" fontId="3" fillId="3" borderId="9" xfId="0" applyFont="1" applyFill="1" applyBorder="1" applyAlignment="1">
      <alignment horizontal="center" vertical="center"/>
    </xf>
    <xf numFmtId="0" fontId="8" fillId="0" borderId="13" xfId="4" applyFont="1" applyBorder="1" applyProtection="1">
      <alignment vertical="center"/>
      <protection locked="0"/>
    </xf>
    <xf numFmtId="0" fontId="0" fillId="3" borderId="36" xfId="0" applyFill="1" applyBorder="1" applyAlignment="1">
      <alignment vertical="center" shrinkToFit="1"/>
    </xf>
    <xf numFmtId="0" fontId="8" fillId="4" borderId="10" xfId="4" applyFont="1" applyFill="1" applyBorder="1">
      <alignment vertical="center"/>
    </xf>
    <xf numFmtId="0" fontId="8" fillId="4" borderId="13" xfId="4" applyFont="1" applyFill="1" applyBorder="1">
      <alignment vertical="center"/>
    </xf>
    <xf numFmtId="0" fontId="8" fillId="4" borderId="11" xfId="4" applyFont="1" applyFill="1" applyBorder="1">
      <alignment vertical="center"/>
    </xf>
    <xf numFmtId="0" fontId="8" fillId="4" borderId="17" xfId="4" applyFont="1" applyFill="1" applyBorder="1">
      <alignment vertical="center"/>
    </xf>
    <xf numFmtId="0" fontId="12" fillId="4" borderId="18" xfId="5" applyFont="1" applyFill="1" applyBorder="1" applyAlignment="1">
      <alignment vertical="center"/>
    </xf>
    <xf numFmtId="0" fontId="13" fillId="4" borderId="19" xfId="4" applyFont="1" applyFill="1" applyBorder="1">
      <alignment vertical="center"/>
    </xf>
    <xf numFmtId="0" fontId="8" fillId="0" borderId="18" xfId="4" applyFont="1" applyBorder="1" applyAlignment="1">
      <alignment horizontal="right" vertical="center"/>
    </xf>
    <xf numFmtId="0" fontId="23" fillId="7" borderId="13" xfId="4" applyFont="1" applyFill="1" applyBorder="1" applyAlignment="1">
      <alignment horizontal="center" vertical="center"/>
    </xf>
    <xf numFmtId="0" fontId="4" fillId="6" borderId="13" xfId="3" applyFill="1" applyBorder="1" applyAlignment="1" applyProtection="1">
      <alignment vertical="center"/>
    </xf>
    <xf numFmtId="0" fontId="19" fillId="6" borderId="13" xfId="6" applyFont="1" applyFill="1" applyBorder="1" applyAlignment="1" applyProtection="1">
      <alignment vertical="center"/>
    </xf>
    <xf numFmtId="0" fontId="5" fillId="4" borderId="14" xfId="4" applyFont="1" applyFill="1" applyBorder="1">
      <alignment vertical="center"/>
    </xf>
    <xf numFmtId="0" fontId="5" fillId="4" borderId="15" xfId="4" applyFont="1" applyFill="1" applyBorder="1">
      <alignment vertical="center"/>
    </xf>
    <xf numFmtId="0" fontId="5" fillId="4" borderId="16" xfId="4" applyFont="1" applyFill="1" applyBorder="1">
      <alignment vertical="center"/>
    </xf>
    <xf numFmtId="0" fontId="5" fillId="4" borderId="12" xfId="4" applyFont="1" applyFill="1" applyBorder="1">
      <alignment vertical="center"/>
    </xf>
    <xf numFmtId="0" fontId="5" fillId="4" borderId="20" xfId="4" applyFont="1" applyFill="1" applyBorder="1">
      <alignment vertical="center"/>
    </xf>
    <xf numFmtId="0" fontId="1" fillId="4" borderId="12" xfId="4" applyFill="1" applyBorder="1">
      <alignment vertical="center"/>
    </xf>
    <xf numFmtId="0" fontId="1" fillId="4" borderId="0" xfId="4" applyFill="1">
      <alignment vertical="center"/>
    </xf>
    <xf numFmtId="0" fontId="1" fillId="4" borderId="20" xfId="4" applyFill="1" applyBorder="1">
      <alignment vertical="center"/>
    </xf>
    <xf numFmtId="0" fontId="1" fillId="4" borderId="17" xfId="4" applyFill="1" applyBorder="1">
      <alignment vertical="center"/>
    </xf>
    <xf numFmtId="0" fontId="1" fillId="4" borderId="18" xfId="4" applyFill="1" applyBorder="1">
      <alignment vertical="center"/>
    </xf>
    <xf numFmtId="0" fontId="1" fillId="4" borderId="19" xfId="4" applyFill="1" applyBorder="1">
      <alignment vertical="center"/>
    </xf>
    <xf numFmtId="0" fontId="8" fillId="0" borderId="10" xfId="4" applyFont="1" applyBorder="1" applyProtection="1">
      <alignment vertical="center"/>
      <protection locked="0"/>
    </xf>
    <xf numFmtId="0" fontId="8" fillId="0" borderId="17" xfId="4" applyFont="1" applyBorder="1" applyProtection="1">
      <alignment vertical="center"/>
      <protection locked="0"/>
    </xf>
    <xf numFmtId="0" fontId="23" fillId="7" borderId="13" xfId="4" applyFont="1" applyFill="1" applyBorder="1" applyAlignment="1">
      <alignment horizontal="center" vertical="center" wrapText="1"/>
    </xf>
    <xf numFmtId="0" fontId="8" fillId="4" borderId="11" xfId="4" applyFont="1" applyFill="1" applyBorder="1" applyProtection="1">
      <alignment vertical="center"/>
      <protection locked="0"/>
    </xf>
    <xf numFmtId="0" fontId="13" fillId="4" borderId="19" xfId="4" applyFont="1" applyFill="1" applyBorder="1" applyProtection="1">
      <alignment vertical="center"/>
      <protection locked="0"/>
    </xf>
    <xf numFmtId="0" fontId="8" fillId="0" borderId="0" xfId="4" applyFont="1" applyAlignment="1">
      <alignment horizontal="center" vertical="center" shrinkToFit="1"/>
    </xf>
    <xf numFmtId="0" fontId="0" fillId="6" borderId="0" xfId="0" applyFill="1">
      <alignment vertical="center"/>
    </xf>
    <xf numFmtId="0" fontId="0" fillId="6" borderId="1" xfId="0" applyFill="1" applyBorder="1">
      <alignment vertical="center"/>
    </xf>
    <xf numFmtId="0" fontId="0" fillId="9" borderId="1" xfId="0" applyFill="1" applyBorder="1">
      <alignment vertical="center"/>
    </xf>
    <xf numFmtId="0" fontId="0" fillId="2" borderId="1" xfId="0" applyFill="1" applyBorder="1">
      <alignment vertical="center"/>
    </xf>
    <xf numFmtId="0" fontId="8" fillId="0" borderId="12" xfId="4" applyFont="1" applyBorder="1" applyAlignment="1">
      <alignment vertical="center" shrinkToFit="1"/>
    </xf>
    <xf numFmtId="0" fontId="8" fillId="0" borderId="0" xfId="4" applyFont="1" applyAlignment="1">
      <alignment vertical="center" shrinkToFit="1"/>
    </xf>
    <xf numFmtId="0" fontId="8" fillId="0" borderId="12" xfId="4" applyFont="1" applyBorder="1" applyAlignment="1">
      <alignment horizontal="center" vertical="center" shrinkToFit="1"/>
    </xf>
    <xf numFmtId="0" fontId="8" fillId="0" borderId="0" xfId="4" applyFont="1" applyAlignment="1">
      <alignment horizontal="center" vertical="center" shrinkToFit="1"/>
    </xf>
    <xf numFmtId="0" fontId="8" fillId="0" borderId="14" xfId="4" applyFont="1" applyBorder="1" applyAlignment="1">
      <alignment horizontal="center" vertical="center"/>
    </xf>
    <xf numFmtId="0" fontId="8" fillId="0" borderId="15" xfId="4" applyFont="1" applyBorder="1" applyAlignment="1">
      <alignment horizontal="center" vertical="center"/>
    </xf>
    <xf numFmtId="0" fontId="8" fillId="0" borderId="12" xfId="4" applyFont="1" applyBorder="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xf>
    <xf numFmtId="0" fontId="8" fillId="0" borderId="20" xfId="4" applyFont="1" applyBorder="1" applyAlignment="1">
      <alignment horizontal="center" vertical="center"/>
    </xf>
    <xf numFmtId="0" fontId="5" fillId="5" borderId="21" xfId="4" applyFont="1" applyFill="1" applyBorder="1" applyAlignment="1">
      <alignment horizontal="center" vertical="center" wrapText="1"/>
    </xf>
    <xf numFmtId="0" fontId="5" fillId="5" borderId="22" xfId="4" applyFont="1" applyFill="1" applyBorder="1" applyAlignment="1">
      <alignment horizontal="center" vertical="center" wrapText="1"/>
    </xf>
    <xf numFmtId="0" fontId="5" fillId="5" borderId="23" xfId="4" applyFont="1" applyFill="1" applyBorder="1" applyAlignment="1">
      <alignment horizontal="center" vertical="center" wrapText="1"/>
    </xf>
    <xf numFmtId="0" fontId="5" fillId="5" borderId="27" xfId="4" applyFont="1" applyFill="1" applyBorder="1" applyAlignment="1">
      <alignment horizontal="center" vertical="center" wrapText="1"/>
    </xf>
    <xf numFmtId="0" fontId="5" fillId="5" borderId="0" xfId="4" applyFont="1" applyFill="1" applyAlignment="1">
      <alignment horizontal="center" vertical="center" wrapText="1"/>
    </xf>
    <xf numFmtId="0" fontId="5" fillId="5" borderId="20" xfId="4" applyFont="1" applyFill="1" applyBorder="1" applyAlignment="1">
      <alignment horizontal="center" vertical="center" wrapText="1"/>
    </xf>
    <xf numFmtId="0" fontId="5" fillId="5" borderId="29" xfId="4" applyFont="1" applyFill="1" applyBorder="1" applyAlignment="1">
      <alignment horizontal="center" vertical="center" wrapText="1"/>
    </xf>
    <xf numFmtId="0" fontId="5" fillId="5" borderId="30" xfId="4" applyFont="1" applyFill="1" applyBorder="1" applyAlignment="1">
      <alignment horizontal="center" vertical="center" wrapText="1"/>
    </xf>
    <xf numFmtId="0" fontId="5" fillId="5" borderId="31" xfId="4" applyFont="1" applyFill="1" applyBorder="1" applyAlignment="1">
      <alignment horizontal="center" vertical="center" wrapText="1"/>
    </xf>
    <xf numFmtId="0" fontId="8" fillId="0" borderId="24" xfId="4" applyFont="1" applyBorder="1" applyAlignment="1">
      <alignment horizontal="center" vertical="center"/>
    </xf>
    <xf numFmtId="0" fontId="8" fillId="0" borderId="25" xfId="4" applyFont="1" applyBorder="1" applyAlignment="1">
      <alignment horizontal="center" vertical="center"/>
    </xf>
    <xf numFmtId="0" fontId="8" fillId="0" borderId="26" xfId="4" applyFont="1" applyBorder="1" applyAlignment="1">
      <alignment horizontal="center" vertical="center"/>
    </xf>
    <xf numFmtId="0" fontId="8" fillId="0" borderId="10" xfId="4" applyFont="1" applyBorder="1" applyAlignment="1">
      <alignment horizontal="center" vertical="center" shrinkToFit="1"/>
    </xf>
    <xf numFmtId="0" fontId="8" fillId="0" borderId="13" xfId="4" applyFont="1" applyBorder="1" applyAlignment="1">
      <alignment horizontal="center" vertical="center" shrinkToFit="1"/>
    </xf>
    <xf numFmtId="0" fontId="8" fillId="0" borderId="13" xfId="4" applyFont="1" applyBorder="1" applyAlignment="1">
      <alignment horizontal="center" vertical="center"/>
    </xf>
    <xf numFmtId="0" fontId="8" fillId="0" borderId="28" xfId="4" applyFont="1" applyBorder="1" applyAlignment="1">
      <alignment horizontal="center" vertical="center"/>
    </xf>
    <xf numFmtId="0" fontId="8" fillId="0" borderId="32" xfId="4" applyFont="1" applyBorder="1" applyAlignment="1">
      <alignment horizontal="center" vertical="center" shrinkToFit="1"/>
    </xf>
    <xf numFmtId="0" fontId="8" fillId="0" borderId="33" xfId="4" applyFont="1" applyBorder="1" applyAlignment="1">
      <alignment horizontal="center" vertical="center" shrinkToFit="1"/>
    </xf>
    <xf numFmtId="0" fontId="8" fillId="0" borderId="33" xfId="4" applyFont="1" applyBorder="1" applyAlignment="1">
      <alignment horizontal="center" vertical="center"/>
    </xf>
    <xf numFmtId="0" fontId="8" fillId="0" borderId="34" xfId="4" applyFont="1" applyBorder="1" applyAlignment="1">
      <alignment horizontal="center" vertical="center"/>
    </xf>
    <xf numFmtId="0" fontId="8" fillId="0" borderId="10" xfId="4" applyFont="1" applyBorder="1" applyAlignment="1">
      <alignment horizontal="center" vertical="center"/>
    </xf>
    <xf numFmtId="0" fontId="8" fillId="0" borderId="11" xfId="4" applyFont="1" applyBorder="1" applyAlignment="1">
      <alignment horizontal="center" vertical="center"/>
    </xf>
    <xf numFmtId="0" fontId="8" fillId="4" borderId="17" xfId="4" applyFont="1" applyFill="1" applyBorder="1" applyAlignment="1">
      <alignment horizontal="center" vertical="center"/>
    </xf>
    <xf numFmtId="0" fontId="8" fillId="4" borderId="18" xfId="4" applyFont="1" applyFill="1" applyBorder="1" applyAlignment="1">
      <alignment horizontal="center" vertical="center"/>
    </xf>
    <xf numFmtId="0" fontId="8" fillId="4" borderId="19" xfId="4" applyFont="1" applyFill="1" applyBorder="1" applyAlignment="1">
      <alignment horizontal="center" vertical="center"/>
    </xf>
    <xf numFmtId="0" fontId="8" fillId="0" borderId="14" xfId="4" applyFont="1" applyBorder="1" applyAlignment="1">
      <alignment horizontal="center" vertical="center" shrinkToFit="1"/>
    </xf>
    <xf numFmtId="0" fontId="8" fillId="0" borderId="15" xfId="4" applyFont="1" applyBorder="1" applyAlignment="1">
      <alignment horizontal="center" vertical="center" shrinkToFit="1"/>
    </xf>
    <xf numFmtId="0" fontId="8" fillId="0" borderId="16" xfId="4" applyFont="1" applyBorder="1" applyAlignment="1">
      <alignment horizontal="center" vertical="center" shrinkToFit="1"/>
    </xf>
    <xf numFmtId="0" fontId="8" fillId="0" borderId="20" xfId="4" applyFont="1" applyBorder="1" applyAlignment="1">
      <alignment horizontal="center" vertical="center" shrinkToFit="1"/>
    </xf>
    <xf numFmtId="0" fontId="8" fillId="0" borderId="17" xfId="4" applyFont="1" applyBorder="1" applyAlignment="1">
      <alignment horizontal="center" vertical="center" shrinkToFit="1"/>
    </xf>
    <xf numFmtId="0" fontId="8" fillId="0" borderId="18" xfId="4" applyFont="1" applyBorder="1" applyAlignment="1">
      <alignment horizontal="center" vertical="center" shrinkToFit="1"/>
    </xf>
    <xf numFmtId="0" fontId="8" fillId="0" borderId="19" xfId="4" applyFont="1" applyBorder="1" applyAlignment="1">
      <alignment horizontal="center" vertical="center" shrinkToFit="1"/>
    </xf>
    <xf numFmtId="0" fontId="8" fillId="4" borderId="10" xfId="4" applyFont="1" applyFill="1" applyBorder="1" applyAlignment="1">
      <alignment horizontal="center" vertical="center"/>
    </xf>
    <xf numFmtId="0" fontId="8" fillId="4" borderId="13" xfId="4" applyFont="1" applyFill="1" applyBorder="1" applyAlignment="1">
      <alignment horizontal="center" vertical="center"/>
    </xf>
    <xf numFmtId="0" fontId="14" fillId="0" borderId="13" xfId="4" applyFont="1" applyBorder="1" applyAlignment="1">
      <alignment horizontal="right" vertical="center"/>
    </xf>
    <xf numFmtId="0" fontId="14" fillId="0" borderId="11" xfId="4" applyFont="1" applyBorder="1" applyAlignment="1">
      <alignment horizontal="right" vertical="center"/>
    </xf>
    <xf numFmtId="0" fontId="8" fillId="0" borderId="11" xfId="4" applyFont="1" applyBorder="1" applyAlignment="1">
      <alignment horizontal="center" vertical="center" shrinkToFit="1"/>
    </xf>
    <xf numFmtId="0" fontId="8" fillId="4" borderId="14" xfId="4" applyFont="1" applyFill="1" applyBorder="1" applyAlignment="1">
      <alignment horizontal="left" vertical="center" shrinkToFit="1"/>
    </xf>
    <xf numFmtId="0" fontId="8" fillId="4" borderId="15" xfId="4" applyFont="1" applyFill="1" applyBorder="1" applyAlignment="1">
      <alignment horizontal="left" vertical="center" shrinkToFit="1"/>
    </xf>
    <xf numFmtId="0" fontId="8" fillId="4" borderId="16" xfId="4" applyFont="1" applyFill="1" applyBorder="1" applyAlignment="1">
      <alignment horizontal="left" vertical="center" shrinkToFit="1"/>
    </xf>
    <xf numFmtId="0" fontId="8" fillId="4" borderId="40" xfId="4" applyFont="1" applyFill="1" applyBorder="1" applyAlignment="1">
      <alignment horizontal="center" vertical="center" shrinkToFit="1"/>
    </xf>
    <xf numFmtId="0" fontId="8" fillId="4" borderId="8" xfId="4" applyFont="1" applyFill="1" applyBorder="1" applyAlignment="1">
      <alignment horizontal="center" vertical="center" shrinkToFit="1"/>
    </xf>
    <xf numFmtId="0" fontId="8" fillId="4" borderId="41" xfId="4" applyFont="1" applyFill="1" applyBorder="1" applyAlignment="1">
      <alignment horizontal="center" vertical="center" shrinkToFit="1"/>
    </xf>
    <xf numFmtId="0" fontId="8" fillId="4" borderId="11" xfId="4" applyFont="1" applyFill="1" applyBorder="1" applyAlignment="1">
      <alignment horizontal="center" vertical="center"/>
    </xf>
    <xf numFmtId="0" fontId="8" fillId="4" borderId="37" xfId="4" applyFont="1" applyFill="1" applyBorder="1" applyAlignment="1" applyProtection="1">
      <alignment horizontal="center" vertical="center" shrinkToFit="1"/>
      <protection locked="0"/>
    </xf>
    <xf numFmtId="0" fontId="8" fillId="4" borderId="38" xfId="4" applyFont="1" applyFill="1" applyBorder="1" applyAlignment="1" applyProtection="1">
      <alignment horizontal="center" vertical="center" shrinkToFit="1"/>
      <protection locked="0"/>
    </xf>
    <xf numFmtId="0" fontId="8" fillId="4" borderId="39" xfId="4" applyFont="1" applyFill="1" applyBorder="1" applyAlignment="1" applyProtection="1">
      <alignment horizontal="center" vertical="center" shrinkToFit="1"/>
      <protection locked="0"/>
    </xf>
    <xf numFmtId="0" fontId="8" fillId="0" borderId="17" xfId="4" applyFont="1" applyBorder="1" applyAlignment="1">
      <alignment horizontal="center" vertical="center"/>
    </xf>
    <xf numFmtId="0" fontId="8" fillId="0" borderId="18" xfId="4" applyFont="1" applyBorder="1" applyAlignment="1">
      <alignment horizontal="center" vertical="center"/>
    </xf>
    <xf numFmtId="0" fontId="8" fillId="0" borderId="19" xfId="4" applyFont="1" applyBorder="1" applyAlignment="1">
      <alignment horizontal="center" vertical="center"/>
    </xf>
    <xf numFmtId="0" fontId="8" fillId="6" borderId="17" xfId="4" applyFont="1" applyFill="1" applyBorder="1" applyAlignment="1">
      <alignment horizontal="center" vertical="center" shrinkToFit="1"/>
    </xf>
    <xf numFmtId="0" fontId="8" fillId="6" borderId="18" xfId="4" applyFont="1" applyFill="1" applyBorder="1" applyAlignment="1">
      <alignment horizontal="center" vertical="center" shrinkToFit="1"/>
    </xf>
    <xf numFmtId="0" fontId="8" fillId="6" borderId="19" xfId="4" applyFont="1" applyFill="1" applyBorder="1" applyAlignment="1">
      <alignment horizontal="center" vertical="center" shrinkToFit="1"/>
    </xf>
    <xf numFmtId="176" fontId="9" fillId="0" borderId="18" xfId="4" applyNumberFormat="1" applyFont="1" applyBorder="1" applyAlignment="1">
      <alignment horizontal="center" vertical="center"/>
    </xf>
    <xf numFmtId="0" fontId="5" fillId="0" borderId="0" xfId="4" applyFont="1" applyAlignment="1">
      <alignment horizontal="center" vertical="center"/>
    </xf>
    <xf numFmtId="0" fontId="6" fillId="0" borderId="0" xfId="4" applyFont="1" applyAlignment="1">
      <alignment horizontal="center" vertical="center"/>
    </xf>
    <xf numFmtId="0" fontId="8" fillId="4" borderId="14" xfId="4" applyFont="1" applyFill="1" applyBorder="1" applyAlignment="1">
      <alignment horizontal="center" vertical="center"/>
    </xf>
    <xf numFmtId="0" fontId="8" fillId="4" borderId="15" xfId="4" applyFont="1" applyFill="1" applyBorder="1" applyAlignment="1">
      <alignment horizontal="center" vertical="center"/>
    </xf>
    <xf numFmtId="0" fontId="8" fillId="4" borderId="16" xfId="4" applyFont="1" applyFill="1" applyBorder="1" applyAlignment="1">
      <alignment horizontal="center" vertical="center"/>
    </xf>
    <xf numFmtId="0" fontId="8" fillId="0" borderId="10" xfId="4" applyFont="1" applyBorder="1" applyAlignment="1" applyProtection="1">
      <alignment horizontal="center" vertical="center" shrinkToFit="1"/>
      <protection locked="0"/>
    </xf>
    <xf numFmtId="0" fontId="8" fillId="0" borderId="13" xfId="4" applyFont="1" applyBorder="1" applyAlignment="1" applyProtection="1">
      <alignment horizontal="center" vertical="center" shrinkToFit="1"/>
      <protection locked="0"/>
    </xf>
    <xf numFmtId="0" fontId="8" fillId="0" borderId="13" xfId="4" applyFont="1" applyBorder="1" applyAlignment="1" applyProtection="1">
      <alignment horizontal="center" vertical="center"/>
      <protection locked="0"/>
    </xf>
    <xf numFmtId="0" fontId="8" fillId="0" borderId="28" xfId="4" applyFont="1" applyBorder="1" applyAlignment="1" applyProtection="1">
      <alignment horizontal="center" vertical="center"/>
      <protection locked="0"/>
    </xf>
    <xf numFmtId="0" fontId="8" fillId="0" borderId="32" xfId="4" applyFont="1" applyBorder="1" applyAlignment="1" applyProtection="1">
      <alignment horizontal="center" vertical="center" shrinkToFit="1"/>
      <protection locked="0"/>
    </xf>
    <xf numFmtId="0" fontId="8" fillId="0" borderId="33" xfId="4" applyFont="1" applyBorder="1" applyAlignment="1" applyProtection="1">
      <alignment horizontal="center" vertical="center" shrinkToFit="1"/>
      <protection locked="0"/>
    </xf>
    <xf numFmtId="0" fontId="8" fillId="0" borderId="33" xfId="4" applyFont="1" applyBorder="1" applyAlignment="1" applyProtection="1">
      <alignment horizontal="center" vertical="center"/>
      <protection locked="0"/>
    </xf>
    <xf numFmtId="0" fontId="8" fillId="0" borderId="34" xfId="4" applyFont="1" applyBorder="1" applyAlignment="1" applyProtection="1">
      <alignment horizontal="center" vertical="center"/>
      <protection locked="0"/>
    </xf>
    <xf numFmtId="0" fontId="8" fillId="0" borderId="11" xfId="4" applyFont="1" applyBorder="1" applyAlignment="1" applyProtection="1">
      <alignment horizontal="center" vertical="center" shrinkToFit="1"/>
      <protection locked="0"/>
    </xf>
    <xf numFmtId="0" fontId="8" fillId="4" borderId="10" xfId="4" applyFont="1" applyFill="1" applyBorder="1" applyAlignment="1" applyProtection="1">
      <alignment horizontal="center" vertical="center"/>
      <protection locked="0"/>
    </xf>
    <xf numFmtId="0" fontId="8" fillId="4" borderId="13" xfId="4" applyFont="1" applyFill="1" applyBorder="1" applyAlignment="1" applyProtection="1">
      <alignment horizontal="center" vertical="center"/>
      <protection locked="0"/>
    </xf>
    <xf numFmtId="0" fontId="8" fillId="4" borderId="11" xfId="4" applyFont="1" applyFill="1" applyBorder="1" applyAlignment="1" applyProtection="1">
      <alignment horizontal="center" vertical="center"/>
      <protection locked="0"/>
    </xf>
    <xf numFmtId="0" fontId="8" fillId="4" borderId="14" xfId="4" applyFont="1" applyFill="1" applyBorder="1" applyAlignment="1" applyProtection="1">
      <alignment horizontal="center" vertical="center"/>
      <protection locked="0"/>
    </xf>
    <xf numFmtId="0" fontId="8" fillId="4" borderId="15" xfId="4" applyFont="1" applyFill="1" applyBorder="1" applyAlignment="1" applyProtection="1">
      <alignment horizontal="center" vertical="center"/>
      <protection locked="0"/>
    </xf>
    <xf numFmtId="0" fontId="8" fillId="4" borderId="16" xfId="4" applyFont="1" applyFill="1" applyBorder="1" applyAlignment="1" applyProtection="1">
      <alignment horizontal="center" vertical="center"/>
      <protection locked="0"/>
    </xf>
    <xf numFmtId="0" fontId="8" fillId="0" borderId="24" xfId="4" applyFont="1" applyBorder="1" applyAlignment="1" applyProtection="1">
      <alignment horizontal="center" vertical="center"/>
      <protection locked="0"/>
    </xf>
    <xf numFmtId="0" fontId="8" fillId="0" borderId="25" xfId="4" applyFont="1" applyBorder="1" applyAlignment="1" applyProtection="1">
      <alignment horizontal="center" vertical="center"/>
      <protection locked="0"/>
    </xf>
    <xf numFmtId="0" fontId="8" fillId="0" borderId="26" xfId="4" applyFont="1" applyBorder="1" applyAlignment="1" applyProtection="1">
      <alignment horizontal="center" vertical="center"/>
      <protection locked="0"/>
    </xf>
    <xf numFmtId="0" fontId="9" fillId="0" borderId="18" xfId="4" applyFont="1" applyBorder="1" applyAlignment="1">
      <alignment horizontal="center" vertical="center"/>
    </xf>
    <xf numFmtId="0" fontId="8" fillId="4" borderId="17" xfId="4" applyFont="1" applyFill="1" applyBorder="1" applyAlignment="1" applyProtection="1">
      <alignment horizontal="center" vertical="center"/>
      <protection locked="0"/>
    </xf>
    <xf numFmtId="0" fontId="8" fillId="4" borderId="18" xfId="4" applyFont="1" applyFill="1" applyBorder="1" applyAlignment="1" applyProtection="1">
      <alignment horizontal="center" vertical="center"/>
      <protection locked="0"/>
    </xf>
    <xf numFmtId="0" fontId="8" fillId="4" borderId="19" xfId="4" applyFont="1" applyFill="1" applyBorder="1" applyAlignment="1" applyProtection="1">
      <alignment horizontal="center" vertical="center"/>
      <protection locked="0"/>
    </xf>
    <xf numFmtId="0" fontId="8" fillId="0" borderId="14" xfId="4" applyFont="1" applyBorder="1" applyAlignment="1" applyProtection="1">
      <alignment horizontal="center" vertical="center"/>
      <protection locked="0"/>
    </xf>
    <xf numFmtId="0" fontId="8" fillId="0" borderId="15" xfId="4" applyFont="1" applyBorder="1" applyAlignment="1" applyProtection="1">
      <alignment horizontal="center" vertical="center"/>
      <protection locked="0"/>
    </xf>
    <xf numFmtId="0" fontId="8" fillId="0" borderId="16" xfId="4" applyFont="1" applyBorder="1" applyAlignment="1" applyProtection="1">
      <alignment horizontal="center" vertical="center"/>
      <protection locked="0"/>
    </xf>
    <xf numFmtId="0" fontId="8" fillId="0" borderId="12" xfId="4" applyFont="1" applyBorder="1" applyAlignment="1" applyProtection="1">
      <alignment horizontal="center" vertical="center"/>
      <protection locked="0"/>
    </xf>
    <xf numFmtId="0" fontId="8" fillId="0" borderId="0" xfId="4" applyFont="1" applyAlignment="1" applyProtection="1">
      <alignment horizontal="center" vertical="center"/>
      <protection locked="0"/>
    </xf>
    <xf numFmtId="0" fontId="8" fillId="0" borderId="20" xfId="4" applyFont="1" applyBorder="1" applyAlignment="1" applyProtection="1">
      <alignment horizontal="center" vertical="center"/>
      <protection locked="0"/>
    </xf>
    <xf numFmtId="0" fontId="8" fillId="4" borderId="14" xfId="4" applyFont="1" applyFill="1" applyBorder="1" applyAlignment="1" applyProtection="1">
      <alignment horizontal="center" vertical="center" shrinkToFit="1"/>
      <protection locked="0"/>
    </xf>
    <xf numFmtId="0" fontId="8" fillId="4" borderId="15" xfId="4" applyFont="1" applyFill="1" applyBorder="1" applyAlignment="1" applyProtection="1">
      <alignment horizontal="center" vertical="center" shrinkToFit="1"/>
      <protection locked="0"/>
    </xf>
    <xf numFmtId="0" fontId="8" fillId="4" borderId="16" xfId="4" applyFont="1" applyFill="1" applyBorder="1" applyAlignment="1" applyProtection="1">
      <alignment horizontal="center" vertical="center" shrinkToFit="1"/>
      <protection locked="0"/>
    </xf>
    <xf numFmtId="0" fontId="8" fillId="0" borderId="10" xfId="4" applyFont="1" applyBorder="1" applyAlignment="1" applyProtection="1">
      <alignment horizontal="center" vertical="center"/>
      <protection locked="0"/>
    </xf>
    <xf numFmtId="0" fontId="0" fillId="8" borderId="1" xfId="0" applyFill="1" applyBorder="1" applyAlignment="1">
      <alignment horizontal="center" vertical="center"/>
    </xf>
    <xf numFmtId="0" fontId="0" fillId="2" borderId="1" xfId="0" applyFill="1" applyBorder="1" applyAlignment="1">
      <alignment horizontal="center" vertical="center"/>
    </xf>
    <xf numFmtId="0" fontId="3" fillId="3" borderId="4" xfId="0" applyFont="1" applyFill="1" applyBorder="1" applyAlignment="1">
      <alignment horizontal="center" vertical="center"/>
    </xf>
    <xf numFmtId="0" fontId="3" fillId="3" borderId="35"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2" borderId="5" xfId="0" applyFill="1" applyBorder="1" applyAlignment="1">
      <alignment horizontal="center" vertical="center"/>
    </xf>
    <xf numFmtId="0" fontId="0" fillId="2" borderId="8" xfId="0" applyFill="1" applyBorder="1" applyAlignment="1">
      <alignment horizontal="center" vertical="center"/>
    </xf>
    <xf numFmtId="0" fontId="0" fillId="2" borderId="6" xfId="0" applyFill="1" applyBorder="1" applyAlignment="1">
      <alignment horizontal="center" vertical="center"/>
    </xf>
    <xf numFmtId="0" fontId="3" fillId="3" borderId="5"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 xfId="0" applyFont="1"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3" fillId="3" borderId="6" xfId="0" applyFont="1" applyFill="1" applyBorder="1" applyAlignment="1">
      <alignment horizontal="center" vertical="center"/>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4" borderId="0" xfId="0" applyFill="1" applyAlignment="1">
      <alignment horizontal="center" vertical="center"/>
    </xf>
    <xf numFmtId="0" fontId="8" fillId="0" borderId="14" xfId="4" applyFont="1" applyFill="1" applyBorder="1" applyAlignment="1" applyProtection="1">
      <alignment horizontal="center" vertical="center"/>
      <protection locked="0"/>
    </xf>
    <xf numFmtId="0" fontId="8" fillId="0" borderId="15" xfId="4" applyFont="1" applyFill="1" applyBorder="1" applyAlignment="1" applyProtection="1">
      <alignment horizontal="center" vertical="center"/>
      <protection locked="0"/>
    </xf>
    <xf numFmtId="0" fontId="8" fillId="0" borderId="16" xfId="4" applyFont="1" applyFill="1" applyBorder="1" applyAlignment="1" applyProtection="1">
      <alignment horizontal="center" vertical="center"/>
      <protection locked="0"/>
    </xf>
    <xf numFmtId="0" fontId="8" fillId="0" borderId="13" xfId="4" applyFont="1" applyFill="1" applyBorder="1" applyProtection="1">
      <alignment vertical="center"/>
      <protection locked="0"/>
    </xf>
    <xf numFmtId="0" fontId="8" fillId="0" borderId="13" xfId="4" applyFont="1" applyFill="1" applyBorder="1">
      <alignment vertical="center"/>
    </xf>
    <xf numFmtId="177" fontId="8" fillId="0" borderId="11" xfId="4" applyNumberFormat="1" applyFont="1" applyFill="1" applyBorder="1" applyProtection="1">
      <alignment vertical="center"/>
      <protection locked="0"/>
    </xf>
    <xf numFmtId="0" fontId="5" fillId="0" borderId="0" xfId="4" applyFont="1" applyFill="1" applyProtection="1">
      <alignment vertical="center"/>
      <protection locked="0"/>
    </xf>
    <xf numFmtId="0" fontId="5" fillId="0" borderId="0" xfId="4" applyFont="1" applyFill="1">
      <alignment vertical="center"/>
    </xf>
    <xf numFmtId="0" fontId="8" fillId="0" borderId="0" xfId="4" applyFont="1" applyBorder="1" applyAlignment="1">
      <alignment vertical="center" shrinkToFit="1"/>
    </xf>
    <xf numFmtId="0" fontId="8" fillId="4" borderId="10" xfId="4" applyFont="1" applyFill="1" applyBorder="1" applyAlignment="1" applyProtection="1">
      <alignment horizontal="center" vertical="center" shrinkToFit="1"/>
      <protection locked="0"/>
    </xf>
    <xf numFmtId="0" fontId="8" fillId="4" borderId="13" xfId="4" applyFont="1" applyFill="1" applyBorder="1" applyAlignment="1" applyProtection="1">
      <alignment horizontal="center" vertical="center" shrinkToFit="1"/>
      <protection locked="0"/>
    </xf>
    <xf numFmtId="0" fontId="8" fillId="4" borderId="11" xfId="4" applyFont="1" applyFill="1" applyBorder="1" applyAlignment="1" applyProtection="1">
      <alignment horizontal="center" vertical="center" shrinkToFit="1"/>
      <protection locked="0"/>
    </xf>
    <xf numFmtId="0" fontId="8" fillId="0" borderId="13" xfId="4" applyFont="1" applyBorder="1" applyAlignment="1">
      <alignment horizontal="left" vertical="center" shrinkToFit="1"/>
    </xf>
    <xf numFmtId="0" fontId="8" fillId="0" borderId="11" xfId="4" applyFont="1" applyBorder="1" applyAlignment="1">
      <alignment horizontal="left" vertical="center" shrinkToFit="1"/>
    </xf>
  </cellXfs>
  <cellStyles count="7">
    <cellStyle name="パーセント" xfId="2" builtinId="5"/>
    <cellStyle name="ハイパーリンク" xfId="3" builtinId="8"/>
    <cellStyle name="ハイパーリンク 2" xfId="6" xr:uid="{00000000-0005-0000-0000-000002000000}"/>
    <cellStyle name="桁区切り" xfId="1" builtinId="6"/>
    <cellStyle name="標準" xfId="0" builtinId="0"/>
    <cellStyle name="標準 2" xfId="4" xr:uid="{00000000-0005-0000-0000-000005000000}"/>
    <cellStyle name="標準 3" xfId="5" xr:uid="{00000000-0005-0000-0000-000006000000}"/>
  </cellStyles>
  <dxfs count="7">
    <dxf>
      <font>
        <color theme="0"/>
      </font>
    </dxf>
    <dxf>
      <font>
        <color rgb="FFFFFF00"/>
      </font>
    </dxf>
    <dxf>
      <font>
        <color theme="0"/>
      </font>
    </dxf>
    <dxf>
      <font>
        <color rgb="FFFFFF00"/>
      </font>
    </dxf>
    <dxf>
      <font>
        <color theme="0"/>
      </font>
    </dxf>
    <dxf>
      <font>
        <color rgb="FFFFFF0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222250</xdr:colOff>
      <xdr:row>3</xdr:row>
      <xdr:rowOff>0</xdr:rowOff>
    </xdr:from>
    <xdr:to>
      <xdr:col>18</xdr:col>
      <xdr:colOff>584200</xdr:colOff>
      <xdr:row>7</xdr:row>
      <xdr:rowOff>254000</xdr:rowOff>
    </xdr:to>
    <xdr:sp macro="" textlink="">
      <xdr:nvSpPr>
        <xdr:cNvPr id="2" name="吹き出し: 四角形 1">
          <a:extLst>
            <a:ext uri="{FF2B5EF4-FFF2-40B4-BE49-F238E27FC236}">
              <a16:creationId xmlns:a16="http://schemas.microsoft.com/office/drawing/2014/main" id="{D4BF3C5E-EF83-4B9E-90ED-DF2499449E23}"/>
            </a:ext>
          </a:extLst>
        </xdr:cNvPr>
        <xdr:cNvSpPr/>
      </xdr:nvSpPr>
      <xdr:spPr>
        <a:xfrm>
          <a:off x="9404350" y="838200"/>
          <a:ext cx="3727450" cy="1276350"/>
        </a:xfrm>
        <a:prstGeom prst="wedgeRectCallout">
          <a:avLst>
            <a:gd name="adj1" fmla="val -92985"/>
            <a:gd name="adj2" fmla="val 89975"/>
          </a:avLst>
        </a:prstGeom>
      </xdr:spPr>
      <xdr:style>
        <a:lnRef idx="1">
          <a:schemeClr val="accent1"/>
        </a:lnRef>
        <a:fillRef idx="3">
          <a:schemeClr val="accent1"/>
        </a:fillRef>
        <a:effectRef idx="2">
          <a:schemeClr val="accent1"/>
        </a:effectRef>
        <a:fontRef idx="minor">
          <a:schemeClr val="lt1"/>
        </a:fontRef>
      </xdr:style>
      <xdr:txBody>
        <a:bodyPr rtlCol="0" anchor="ctr"/>
        <a:lstStyle/>
        <a:p>
          <a:pPr algn="l"/>
          <a:r>
            <a:rPr kumimoji="1" lang="ja-JP" altLang="en-US" sz="1050"/>
            <a:t>配送は基本的に平日となります。</a:t>
          </a:r>
          <a:endParaRPr kumimoji="1" lang="en-US" altLang="ja-JP" sz="1050"/>
        </a:p>
        <a:p>
          <a:pPr algn="l"/>
          <a:r>
            <a:rPr kumimoji="1" lang="ja-JP" altLang="en-US" sz="1050"/>
            <a:t>会場都合で時間希望があれば備考欄に記載ください。</a:t>
          </a:r>
          <a:endParaRPr kumimoji="1" lang="en-US" altLang="ja-JP" sz="1050"/>
        </a:p>
        <a:p>
          <a:pPr algn="l"/>
          <a:r>
            <a:rPr kumimoji="1" lang="ja-JP" altLang="en-US" sz="1050"/>
            <a:t>ただし路線便の場合、必ずしも希望時間通りに到着しない可能性もありますのでご了承ください。</a:t>
          </a:r>
        </a:p>
      </xdr:txBody>
    </xdr:sp>
    <xdr:clientData/>
  </xdr:twoCellAnchor>
  <xdr:twoCellAnchor>
    <xdr:from>
      <xdr:col>12</xdr:col>
      <xdr:colOff>666750</xdr:colOff>
      <xdr:row>10</xdr:row>
      <xdr:rowOff>38100</xdr:rowOff>
    </xdr:from>
    <xdr:to>
      <xdr:col>19</xdr:col>
      <xdr:colOff>0</xdr:colOff>
      <xdr:row>11</xdr:row>
      <xdr:rowOff>247650</xdr:rowOff>
    </xdr:to>
    <xdr:sp macro="" textlink="">
      <xdr:nvSpPr>
        <xdr:cNvPr id="3" name="吹き出し: 四角形 2">
          <a:extLst>
            <a:ext uri="{FF2B5EF4-FFF2-40B4-BE49-F238E27FC236}">
              <a16:creationId xmlns:a16="http://schemas.microsoft.com/office/drawing/2014/main" id="{54A80562-BF4D-4471-BF9B-3BD3FE0A5894}"/>
            </a:ext>
          </a:extLst>
        </xdr:cNvPr>
        <xdr:cNvSpPr/>
      </xdr:nvSpPr>
      <xdr:spPr>
        <a:xfrm>
          <a:off x="9175750" y="2813050"/>
          <a:ext cx="4044950" cy="514350"/>
        </a:xfrm>
        <a:prstGeom prst="wedgeRectCallout">
          <a:avLst>
            <a:gd name="adj1" fmla="val -80016"/>
            <a:gd name="adj2" fmla="val 19834"/>
          </a:avLst>
        </a:prstGeom>
      </xdr:spPr>
      <xdr:style>
        <a:lnRef idx="1">
          <a:schemeClr val="accent1"/>
        </a:lnRef>
        <a:fillRef idx="3">
          <a:schemeClr val="accent1"/>
        </a:fillRef>
        <a:effectRef idx="2">
          <a:schemeClr val="accent1"/>
        </a:effectRef>
        <a:fontRef idx="minor">
          <a:schemeClr val="lt1"/>
        </a:fontRef>
      </xdr:style>
      <xdr:txBody>
        <a:bodyPr rtlCol="0" anchor="ctr"/>
        <a:lstStyle/>
        <a:p>
          <a:pPr algn="l"/>
          <a:r>
            <a:rPr kumimoji="1" lang="ja-JP" altLang="en-US" sz="1050"/>
            <a:t>明確な住所のない公園内などへの配送をご希望される際には、近くの住所も記載をお願いいたします。</a:t>
          </a:r>
        </a:p>
      </xdr:txBody>
    </xdr:sp>
    <xdr:clientData/>
  </xdr:twoCellAnchor>
  <xdr:twoCellAnchor>
    <xdr:from>
      <xdr:col>11</xdr:col>
      <xdr:colOff>76200</xdr:colOff>
      <xdr:row>28</xdr:row>
      <xdr:rowOff>209550</xdr:rowOff>
    </xdr:from>
    <xdr:to>
      <xdr:col>17</xdr:col>
      <xdr:colOff>222250</xdr:colOff>
      <xdr:row>30</xdr:row>
      <xdr:rowOff>266700</xdr:rowOff>
    </xdr:to>
    <xdr:sp macro="" textlink="">
      <xdr:nvSpPr>
        <xdr:cNvPr id="4" name="吹き出し: 四角形 3">
          <a:extLst>
            <a:ext uri="{FF2B5EF4-FFF2-40B4-BE49-F238E27FC236}">
              <a16:creationId xmlns:a16="http://schemas.microsoft.com/office/drawing/2014/main" id="{AA003A7A-321E-41A5-8748-88B7930F9521}"/>
            </a:ext>
          </a:extLst>
        </xdr:cNvPr>
        <xdr:cNvSpPr/>
      </xdr:nvSpPr>
      <xdr:spPr>
        <a:xfrm>
          <a:off x="8051800" y="8128000"/>
          <a:ext cx="4044950" cy="685800"/>
        </a:xfrm>
        <a:prstGeom prst="wedgeRectCallout">
          <a:avLst>
            <a:gd name="adj1" fmla="val -56783"/>
            <a:gd name="adj2" fmla="val 138353"/>
          </a:avLst>
        </a:prstGeom>
      </xdr:spPr>
      <xdr:style>
        <a:lnRef idx="1">
          <a:schemeClr val="accent1"/>
        </a:lnRef>
        <a:fillRef idx="3">
          <a:schemeClr val="accent1"/>
        </a:fillRef>
        <a:effectRef idx="2">
          <a:schemeClr val="accent1"/>
        </a:effectRef>
        <a:fontRef idx="minor">
          <a:schemeClr val="lt1"/>
        </a:fontRef>
      </xdr:style>
      <xdr:txBody>
        <a:bodyPr rtlCol="0" anchor="ctr"/>
        <a:lstStyle/>
        <a:p>
          <a:pPr algn="l"/>
          <a:r>
            <a:rPr kumimoji="1" lang="ja-JP" altLang="en-US" sz="1050"/>
            <a:t>住所のない場所への配送の場合は納品場所、トラックの進入経路も含めて記載をお願い致します。</a:t>
          </a:r>
        </a:p>
      </xdr:txBody>
    </xdr:sp>
    <xdr:clientData/>
  </xdr:twoCellAnchor>
  <xdr:twoCellAnchor editAs="oneCell">
    <xdr:from>
      <xdr:col>1</xdr:col>
      <xdr:colOff>304800</xdr:colOff>
      <xdr:row>30</xdr:row>
      <xdr:rowOff>50800</xdr:rowOff>
    </xdr:from>
    <xdr:to>
      <xdr:col>10</xdr:col>
      <xdr:colOff>457547</xdr:colOff>
      <xdr:row>42</xdr:row>
      <xdr:rowOff>158923</xdr:rowOff>
    </xdr:to>
    <xdr:pic>
      <xdr:nvPicPr>
        <xdr:cNvPr id="6" name="図 5">
          <a:extLst>
            <a:ext uri="{FF2B5EF4-FFF2-40B4-BE49-F238E27FC236}">
              <a16:creationId xmlns:a16="http://schemas.microsoft.com/office/drawing/2014/main" id="{3E87F73E-974F-4745-B636-E76B8B497D81}"/>
            </a:ext>
          </a:extLst>
        </xdr:cNvPr>
        <xdr:cNvPicPr>
          <a:picLocks noChangeAspect="1"/>
        </xdr:cNvPicPr>
      </xdr:nvPicPr>
      <xdr:blipFill>
        <a:blip xmlns:r="http://schemas.openxmlformats.org/officeDocument/2006/relationships" r:embed="rId1"/>
        <a:stretch>
          <a:fillRect/>
        </a:stretch>
      </xdr:blipFill>
      <xdr:spPr>
        <a:xfrm>
          <a:off x="838200" y="8597900"/>
          <a:ext cx="6744047" cy="3365673"/>
        </a:xfrm>
        <a:prstGeom prst="rect">
          <a:avLst/>
        </a:prstGeom>
      </xdr:spPr>
    </xdr:pic>
    <xdr:clientData/>
  </xdr:twoCellAnchor>
  <xdr:twoCellAnchor>
    <xdr:from>
      <xdr:col>5</xdr:col>
      <xdr:colOff>633412</xdr:colOff>
      <xdr:row>35</xdr:row>
      <xdr:rowOff>211518</xdr:rowOff>
    </xdr:from>
    <xdr:to>
      <xdr:col>6</xdr:col>
      <xdr:colOff>263851</xdr:colOff>
      <xdr:row>38</xdr:row>
      <xdr:rowOff>70619</xdr:rowOff>
    </xdr:to>
    <xdr:sp macro="" textlink="">
      <xdr:nvSpPr>
        <xdr:cNvPr id="7" name="正方形/長方形 6">
          <a:extLst>
            <a:ext uri="{FF2B5EF4-FFF2-40B4-BE49-F238E27FC236}">
              <a16:creationId xmlns:a16="http://schemas.microsoft.com/office/drawing/2014/main" id="{D107C66E-7AEC-4320-8C30-A00FED3EF313}"/>
            </a:ext>
          </a:extLst>
        </xdr:cNvPr>
        <xdr:cNvSpPr/>
      </xdr:nvSpPr>
      <xdr:spPr>
        <a:xfrm rot="3412414">
          <a:off x="3462306" y="10393774"/>
          <a:ext cx="716351" cy="303539"/>
        </a:xfrm>
        <a:prstGeom prst="rect">
          <a:avLst/>
        </a:prstGeom>
        <a:solidFill>
          <a:schemeClr val="accent1">
            <a:lumMod val="20000"/>
            <a:lumOff val="80000"/>
          </a:schemeClr>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5</xdr:col>
      <xdr:colOff>527051</xdr:colOff>
      <xdr:row>34</xdr:row>
      <xdr:rowOff>273049</xdr:rowOff>
    </xdr:from>
    <xdr:to>
      <xdr:col>6</xdr:col>
      <xdr:colOff>336551</xdr:colOff>
      <xdr:row>38</xdr:row>
      <xdr:rowOff>260349</xdr:rowOff>
    </xdr:to>
    <xdr:sp macro="" textlink="">
      <xdr:nvSpPr>
        <xdr:cNvPr id="8" name="楕円 7">
          <a:extLst>
            <a:ext uri="{FF2B5EF4-FFF2-40B4-BE49-F238E27FC236}">
              <a16:creationId xmlns:a16="http://schemas.microsoft.com/office/drawing/2014/main" id="{8682A0C8-14BC-4B28-8D17-192E906969B1}"/>
            </a:ext>
          </a:extLst>
        </xdr:cNvPr>
        <xdr:cNvSpPr/>
      </xdr:nvSpPr>
      <xdr:spPr>
        <a:xfrm rot="19786366">
          <a:off x="3562351" y="9963149"/>
          <a:ext cx="482600" cy="1130300"/>
        </a:xfrm>
        <a:prstGeom prst="ellipse">
          <a:avLst/>
        </a:prstGeom>
        <a:noFill/>
        <a:ln w="19050">
          <a:solidFill>
            <a:srgbClr val="FF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5</xdr:col>
      <xdr:colOff>133350</xdr:colOff>
      <xdr:row>34</xdr:row>
      <xdr:rowOff>234950</xdr:rowOff>
    </xdr:from>
    <xdr:to>
      <xdr:col>5</xdr:col>
      <xdr:colOff>559859</xdr:colOff>
      <xdr:row>37</xdr:row>
      <xdr:rowOff>102427</xdr:rowOff>
    </xdr:to>
    <xdr:cxnSp macro="">
      <xdr:nvCxnSpPr>
        <xdr:cNvPr id="9" name="直線矢印コネクタ 8">
          <a:extLst>
            <a:ext uri="{FF2B5EF4-FFF2-40B4-BE49-F238E27FC236}">
              <a16:creationId xmlns:a16="http://schemas.microsoft.com/office/drawing/2014/main" id="{4E00F987-FF59-48DE-8428-234B791EB37C}"/>
            </a:ext>
          </a:extLst>
        </xdr:cNvPr>
        <xdr:cNvCxnSpPr>
          <a:endCxn id="8" idx="2"/>
        </xdr:cNvCxnSpPr>
      </xdr:nvCxnSpPr>
      <xdr:spPr>
        <a:xfrm>
          <a:off x="3168650" y="9925050"/>
          <a:ext cx="426509" cy="724727"/>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559859</xdr:colOff>
      <xdr:row>36</xdr:row>
      <xdr:rowOff>241300</xdr:rowOff>
    </xdr:from>
    <xdr:to>
      <xdr:col>6</xdr:col>
      <xdr:colOff>101601</xdr:colOff>
      <xdr:row>37</xdr:row>
      <xdr:rowOff>153227</xdr:rowOff>
    </xdr:to>
    <xdr:cxnSp macro="">
      <xdr:nvCxnSpPr>
        <xdr:cNvPr id="10" name="直線矢印コネクタ 9">
          <a:extLst>
            <a:ext uri="{FF2B5EF4-FFF2-40B4-BE49-F238E27FC236}">
              <a16:creationId xmlns:a16="http://schemas.microsoft.com/office/drawing/2014/main" id="{82F5B5A1-83D9-4565-8909-F5719450B847}"/>
            </a:ext>
          </a:extLst>
        </xdr:cNvPr>
        <xdr:cNvCxnSpPr>
          <a:stCxn id="8" idx="2"/>
        </xdr:cNvCxnSpPr>
      </xdr:nvCxnSpPr>
      <xdr:spPr>
        <a:xfrm flipV="1">
          <a:off x="3595159" y="10502900"/>
          <a:ext cx="214842" cy="197677"/>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342194</xdr:colOff>
      <xdr:row>14</xdr:row>
      <xdr:rowOff>103716</xdr:rowOff>
    </xdr:from>
    <xdr:to>
      <xdr:col>18</xdr:col>
      <xdr:colOff>348544</xdr:colOff>
      <xdr:row>17</xdr:row>
      <xdr:rowOff>9877</xdr:rowOff>
    </xdr:to>
    <xdr:sp macro="" textlink="">
      <xdr:nvSpPr>
        <xdr:cNvPr id="12" name="吹き出し: 四角形 11">
          <a:extLst>
            <a:ext uri="{FF2B5EF4-FFF2-40B4-BE49-F238E27FC236}">
              <a16:creationId xmlns:a16="http://schemas.microsoft.com/office/drawing/2014/main" id="{C31C07C6-5F58-FB57-6A49-9E9528986C02}"/>
            </a:ext>
          </a:extLst>
        </xdr:cNvPr>
        <xdr:cNvSpPr/>
      </xdr:nvSpPr>
      <xdr:spPr>
        <a:xfrm>
          <a:off x="8844138" y="4090105"/>
          <a:ext cx="4028017" cy="816328"/>
        </a:xfrm>
        <a:prstGeom prst="wedgeRectCallout">
          <a:avLst>
            <a:gd name="adj1" fmla="val -77439"/>
            <a:gd name="adj2" fmla="val -109147"/>
          </a:avLst>
        </a:prstGeom>
      </xdr:spPr>
      <xdr:style>
        <a:lnRef idx="1">
          <a:schemeClr val="accent1"/>
        </a:lnRef>
        <a:fillRef idx="3">
          <a:schemeClr val="accent1"/>
        </a:fillRef>
        <a:effectRef idx="2">
          <a:schemeClr val="accent1"/>
        </a:effectRef>
        <a:fontRef idx="minor">
          <a:schemeClr val="lt1"/>
        </a:fontRef>
      </xdr:style>
      <xdr:txBody>
        <a:bodyPr rtlCol="0" anchor="ctr"/>
        <a:lstStyle/>
        <a:p>
          <a:pPr algn="l"/>
          <a:r>
            <a:rPr kumimoji="1" lang="ja-JP" altLang="en-US" sz="1050"/>
            <a:t>西濃運輸の営業所止めも可能ですので「西濃運輸営業所一覧」のシートを参考に希望する場合は営業所を選択してください。</a:t>
          </a:r>
        </a:p>
      </xdr:txBody>
    </xdr:sp>
    <xdr:clientData/>
  </xdr:twoCellAnchor>
  <xdr:twoCellAnchor>
    <xdr:from>
      <xdr:col>12</xdr:col>
      <xdr:colOff>238125</xdr:colOff>
      <xdr:row>17</xdr:row>
      <xdr:rowOff>238125</xdr:rowOff>
    </xdr:from>
    <xdr:to>
      <xdr:col>18</xdr:col>
      <xdr:colOff>581025</xdr:colOff>
      <xdr:row>22</xdr:row>
      <xdr:rowOff>228600</xdr:rowOff>
    </xdr:to>
    <xdr:sp macro="" textlink="">
      <xdr:nvSpPr>
        <xdr:cNvPr id="13" name="吹き出し: 四角形 12">
          <a:extLst>
            <a:ext uri="{FF2B5EF4-FFF2-40B4-BE49-F238E27FC236}">
              <a16:creationId xmlns:a16="http://schemas.microsoft.com/office/drawing/2014/main" id="{C929DC35-EBBF-7245-3245-91398FC7BAA6}"/>
            </a:ext>
          </a:extLst>
        </xdr:cNvPr>
        <xdr:cNvSpPr/>
      </xdr:nvSpPr>
      <xdr:spPr>
        <a:xfrm>
          <a:off x="8772525" y="4848225"/>
          <a:ext cx="4400550" cy="1485900"/>
        </a:xfrm>
        <a:prstGeom prst="wedgeRectCallout">
          <a:avLst>
            <a:gd name="adj1" fmla="val -72952"/>
            <a:gd name="adj2" fmla="val -59178"/>
          </a:avLst>
        </a:prstGeom>
        <a:solidFill>
          <a:schemeClr val="accent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r>
            <a:rPr kumimoji="1" lang="ja-JP" altLang="en-US" sz="1050" b="1">
              <a:solidFill>
                <a:srgbClr val="FFFF00"/>
              </a:solidFill>
            </a:rPr>
            <a:t>フォークリフトが無い場合には荷下ろしの応援人員は必須となります。</a:t>
          </a:r>
          <a:r>
            <a:rPr kumimoji="1" lang="ja-JP" altLang="en-US" sz="1050"/>
            <a:t>表示される人数の確保をお願いいたします。</a:t>
          </a:r>
          <a:endParaRPr kumimoji="1" lang="en-US" altLang="ja-JP" sz="1050"/>
        </a:p>
        <a:p>
          <a:pPr algn="l"/>
          <a:r>
            <a:rPr kumimoji="1" lang="ja-JP" altLang="en-US" sz="1050"/>
            <a:t>なお、配送業者より別途追加の依頼がある場合にはそちらもご対応いただきますようお願いいたします。</a:t>
          </a:r>
          <a:endParaRPr kumimoji="1" lang="en-US" altLang="ja-JP" sz="1050"/>
        </a:p>
        <a:p>
          <a:pPr algn="l"/>
          <a:r>
            <a:rPr kumimoji="1" lang="ja-JP" altLang="en-US" sz="1050"/>
            <a:t>なおパレットは使い捨てとなりますので、大会側で活用・処分いただきますようお願いいたします。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vent-info@jtu.or.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vent-info@jtu.or.jp"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vent-info@jtu.or.j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80493-3010-4DA2-8520-5D16817523A5}">
  <sheetPr>
    <pageSetUpPr fitToPage="1"/>
  </sheetPr>
  <dimension ref="B2:N59"/>
  <sheetViews>
    <sheetView view="pageBreakPreview" topLeftCell="B31" zoomScale="90" zoomScaleNormal="100" zoomScaleSheetLayoutView="90" zoomScalePageLayoutView="80" workbookViewId="0">
      <selection activeCell="Q13" sqref="Q13"/>
    </sheetView>
  </sheetViews>
  <sheetFormatPr defaultColWidth="8.83203125" defaultRowHeight="18" x14ac:dyDescent="0.55000000000000004"/>
  <cols>
    <col min="1" max="1" width="7" style="52" customWidth="1"/>
    <col min="2" max="3" width="8.83203125" style="52"/>
    <col min="4" max="4" width="6.33203125" style="52" customWidth="1"/>
    <col min="5" max="6" width="8.83203125" style="52"/>
    <col min="7" max="7" width="17.08203125" style="52" bestFit="1" customWidth="1"/>
    <col min="8" max="8" width="8.83203125" style="52"/>
    <col min="9" max="9" width="10.08203125" style="52" customWidth="1"/>
    <col min="10" max="10" width="8.83203125" style="52"/>
    <col min="11" max="11" width="11.1640625" style="52" customWidth="1"/>
    <col min="12" max="12" width="7" style="52" customWidth="1"/>
    <col min="13" max="16384" width="8.83203125" style="52"/>
  </cols>
  <sheetData>
    <row r="2" spans="2:14" s="37" customFormat="1" ht="22.5" x14ac:dyDescent="0.55000000000000004">
      <c r="E2" s="185"/>
      <c r="F2" s="185"/>
      <c r="G2" s="185"/>
      <c r="H2" s="185"/>
      <c r="I2" s="185"/>
      <c r="J2" s="185"/>
    </row>
    <row r="3" spans="2:14" s="37" customFormat="1" ht="25.5" customHeight="1" x14ac:dyDescent="0.55000000000000004">
      <c r="E3" s="37" t="s">
        <v>44</v>
      </c>
      <c r="F3" s="37">
        <v>2025</v>
      </c>
      <c r="G3" s="37" t="s">
        <v>45</v>
      </c>
      <c r="H3" s="56">
        <v>1</v>
      </c>
      <c r="I3" s="37" t="s">
        <v>46</v>
      </c>
      <c r="J3" s="56">
        <v>1</v>
      </c>
      <c r="K3" s="37" t="s">
        <v>47</v>
      </c>
    </row>
    <row r="4" spans="2:14" s="37" customFormat="1" ht="11.15" customHeight="1" x14ac:dyDescent="0.55000000000000004"/>
    <row r="5" spans="2:14" s="37" customFormat="1" ht="22.5" x14ac:dyDescent="0.55000000000000004">
      <c r="B5" s="186"/>
      <c r="C5" s="186"/>
      <c r="D5" s="186"/>
      <c r="E5" s="186"/>
      <c r="F5" s="186"/>
      <c r="G5" s="186"/>
      <c r="H5" s="186"/>
      <c r="I5" s="186"/>
      <c r="J5" s="186"/>
      <c r="K5" s="186"/>
    </row>
    <row r="6" spans="2:14" s="37" customFormat="1" ht="23" thickBot="1" x14ac:dyDescent="0.6">
      <c r="B6" s="38" t="s">
        <v>48</v>
      </c>
    </row>
    <row r="7" spans="2:14" s="39" customFormat="1" ht="24" customHeight="1" thickBot="1" x14ac:dyDescent="0.6">
      <c r="B7" s="151" t="s">
        <v>43</v>
      </c>
      <c r="C7" s="145"/>
      <c r="D7" s="152"/>
      <c r="E7" s="187" t="s">
        <v>100</v>
      </c>
      <c r="F7" s="188"/>
      <c r="G7" s="188"/>
      <c r="H7" s="188"/>
      <c r="I7" s="188"/>
      <c r="J7" s="188"/>
      <c r="K7" s="189"/>
    </row>
    <row r="8" spans="2:14" s="39" customFormat="1" ht="24" customHeight="1" thickBot="1" x14ac:dyDescent="0.6">
      <c r="B8" s="151" t="s">
        <v>49</v>
      </c>
      <c r="C8" s="145"/>
      <c r="D8" s="152"/>
      <c r="E8" s="90">
        <v>2025</v>
      </c>
      <c r="F8" s="40" t="s">
        <v>45</v>
      </c>
      <c r="G8" s="91">
        <v>10</v>
      </c>
      <c r="H8" s="40" t="s">
        <v>50</v>
      </c>
      <c r="I8" s="91">
        <v>26</v>
      </c>
      <c r="J8" s="40" t="s">
        <v>47</v>
      </c>
      <c r="K8" s="92" t="s">
        <v>111</v>
      </c>
    </row>
    <row r="9" spans="2:14" s="39" customFormat="1" ht="24" customHeight="1" thickBot="1" x14ac:dyDescent="0.6">
      <c r="B9" s="178" t="s">
        <v>91</v>
      </c>
      <c r="C9" s="179"/>
      <c r="D9" s="180"/>
      <c r="E9" s="41" t="s">
        <v>106</v>
      </c>
      <c r="F9" s="184">
        <v>211</v>
      </c>
      <c r="G9" s="184"/>
      <c r="H9" s="53" t="s">
        <v>51</v>
      </c>
      <c r="I9" s="77" t="s">
        <v>52</v>
      </c>
      <c r="J9" s="53"/>
      <c r="K9" s="54"/>
      <c r="N9" s="39" t="s">
        <v>68</v>
      </c>
    </row>
    <row r="10" spans="2:14" s="39" customFormat="1" ht="24" customHeight="1" thickBot="1" x14ac:dyDescent="0.6">
      <c r="B10" s="151" t="s">
        <v>53</v>
      </c>
      <c r="C10" s="145"/>
      <c r="D10" s="152"/>
      <c r="E10" s="93">
        <v>2025</v>
      </c>
      <c r="F10" s="42" t="s">
        <v>54</v>
      </c>
      <c r="G10" s="94">
        <v>10</v>
      </c>
      <c r="H10" s="42" t="s">
        <v>55</v>
      </c>
      <c r="I10" s="94">
        <v>24</v>
      </c>
      <c r="J10" s="42" t="s">
        <v>56</v>
      </c>
      <c r="K10" s="95" t="s">
        <v>92</v>
      </c>
    </row>
    <row r="11" spans="2:14" s="39" customFormat="1" ht="24" customHeight="1" x14ac:dyDescent="0.55000000000000004">
      <c r="B11" s="125" t="s">
        <v>57</v>
      </c>
      <c r="C11" s="126"/>
      <c r="D11" s="129"/>
      <c r="E11" s="168" t="s">
        <v>88</v>
      </c>
      <c r="F11" s="169"/>
      <c r="G11" s="169"/>
      <c r="H11" s="169"/>
      <c r="I11" s="169"/>
      <c r="J11" s="169"/>
      <c r="K11" s="170"/>
    </row>
    <row r="12" spans="2:14" s="39" customFormat="1" ht="24" customHeight="1" x14ac:dyDescent="0.55000000000000004">
      <c r="B12" s="127"/>
      <c r="C12" s="128"/>
      <c r="D12" s="130"/>
      <c r="E12" s="171" t="s">
        <v>89</v>
      </c>
      <c r="F12" s="172"/>
      <c r="G12" s="172"/>
      <c r="H12" s="172"/>
      <c r="I12" s="172"/>
      <c r="J12" s="172"/>
      <c r="K12" s="173"/>
    </row>
    <row r="13" spans="2:14" s="39" customFormat="1" ht="24" customHeight="1" x14ac:dyDescent="0.55000000000000004">
      <c r="B13" s="127"/>
      <c r="C13" s="128"/>
      <c r="D13" s="130"/>
      <c r="E13" s="175" t="s">
        <v>326</v>
      </c>
      <c r="F13" s="176"/>
      <c r="G13" s="176"/>
      <c r="H13" s="176"/>
      <c r="I13" s="176"/>
      <c r="J13" s="176"/>
      <c r="K13" s="177"/>
      <c r="L13" s="123" t="s">
        <v>110</v>
      </c>
      <c r="M13" s="124"/>
    </row>
    <row r="14" spans="2:14" s="39" customFormat="1" ht="24" customHeight="1" thickBot="1" x14ac:dyDescent="0.6">
      <c r="B14" s="178"/>
      <c r="C14" s="179"/>
      <c r="D14" s="180"/>
      <c r="E14" s="181" t="str">
        <f>VLOOKUP(E13,西濃運輸営業所一覧!A3:C248,3,FALSE)</f>
        <v>千葉県船橋市豊富町６８８</v>
      </c>
      <c r="F14" s="182"/>
      <c r="G14" s="182"/>
      <c r="H14" s="182"/>
      <c r="I14" s="182"/>
      <c r="J14" s="182"/>
      <c r="K14" s="183"/>
      <c r="L14" s="116"/>
      <c r="M14" s="116"/>
      <c r="N14" s="39" t="s">
        <v>68</v>
      </c>
    </row>
    <row r="15" spans="2:14" s="39" customFormat="1" ht="24" customHeight="1" thickBot="1" x14ac:dyDescent="0.6">
      <c r="B15" s="151" t="s">
        <v>58</v>
      </c>
      <c r="C15" s="145"/>
      <c r="D15" s="152"/>
      <c r="E15" s="163" t="s">
        <v>90</v>
      </c>
      <c r="F15" s="164"/>
      <c r="G15" s="164"/>
      <c r="H15" s="164"/>
      <c r="I15" s="164"/>
      <c r="J15" s="164"/>
      <c r="K15" s="174"/>
    </row>
    <row r="16" spans="2:14" s="39" customFormat="1" ht="24" customHeight="1" thickBot="1" x14ac:dyDescent="0.6">
      <c r="B16" s="151" t="s">
        <v>59</v>
      </c>
      <c r="C16" s="145"/>
      <c r="D16" s="152"/>
      <c r="E16" s="153" t="s">
        <v>112</v>
      </c>
      <c r="F16" s="154"/>
      <c r="G16" s="154"/>
      <c r="H16" s="154"/>
      <c r="I16" s="154"/>
      <c r="J16" s="154"/>
      <c r="K16" s="155"/>
    </row>
    <row r="17" spans="2:14" s="39" customFormat="1" ht="24" customHeight="1" thickBot="1" x14ac:dyDescent="0.6">
      <c r="B17" s="156" t="s">
        <v>103</v>
      </c>
      <c r="C17" s="157"/>
      <c r="D17" s="158"/>
      <c r="E17" s="163" t="s">
        <v>105</v>
      </c>
      <c r="F17" s="164"/>
      <c r="G17" s="96"/>
      <c r="H17" s="96"/>
      <c r="I17" s="165"/>
      <c r="J17" s="165"/>
      <c r="K17" s="166"/>
    </row>
    <row r="18" spans="2:14" s="39" customFormat="1" ht="24" customHeight="1" thickBot="1" x14ac:dyDescent="0.6">
      <c r="B18" s="123"/>
      <c r="C18" s="124"/>
      <c r="D18" s="159"/>
      <c r="E18" s="151" t="s">
        <v>101</v>
      </c>
      <c r="F18" s="145"/>
      <c r="G18" s="97" cm="1">
        <f t="array" ref="G18">_xlfn.IFS(AND(E17="無し",F9&lt;100),2,AND(E17="無し",F9&gt;=100),4,E17="有り",0)</f>
        <v>4</v>
      </c>
      <c r="H18" s="40" t="s">
        <v>102</v>
      </c>
      <c r="I18" s="144"/>
      <c r="J18" s="144"/>
      <c r="K18" s="167"/>
      <c r="N18" s="39" t="s">
        <v>68</v>
      </c>
    </row>
    <row r="19" spans="2:14" s="39" customFormat="1" ht="24" customHeight="1" thickBot="1" x14ac:dyDescent="0.6">
      <c r="B19" s="160"/>
      <c r="C19" s="161"/>
      <c r="D19" s="162"/>
      <c r="E19" s="143" t="s">
        <v>104</v>
      </c>
      <c r="F19" s="144"/>
      <c r="G19" s="144"/>
      <c r="H19" s="144"/>
      <c r="I19" s="144"/>
      <c r="J19" s="144"/>
      <c r="K19" s="167"/>
    </row>
    <row r="20" spans="2:14" s="37" customFormat="1" ht="19.5" customHeight="1" x14ac:dyDescent="0.55000000000000004">
      <c r="B20" s="125" t="s">
        <v>11</v>
      </c>
      <c r="C20" s="126"/>
      <c r="D20" s="126"/>
      <c r="E20" s="125"/>
      <c r="F20" s="126"/>
      <c r="G20" s="126"/>
      <c r="H20" s="126"/>
      <c r="I20" s="126"/>
      <c r="J20" s="126"/>
      <c r="K20" s="129"/>
    </row>
    <row r="21" spans="2:14" s="37" customFormat="1" ht="19" customHeight="1" thickBot="1" x14ac:dyDescent="0.6">
      <c r="B21" s="127"/>
      <c r="C21" s="128"/>
      <c r="D21" s="128"/>
      <c r="E21" s="127"/>
      <c r="F21" s="128"/>
      <c r="G21" s="128"/>
      <c r="H21" s="128"/>
      <c r="I21" s="128"/>
      <c r="J21" s="128"/>
      <c r="K21" s="130"/>
    </row>
    <row r="22" spans="2:14" s="37" customFormat="1" ht="31.5" customHeight="1" thickTop="1" thickBot="1" x14ac:dyDescent="0.6">
      <c r="B22" s="131" t="s">
        <v>60</v>
      </c>
      <c r="C22" s="132"/>
      <c r="D22" s="133"/>
      <c r="E22" s="140" t="s">
        <v>108</v>
      </c>
      <c r="F22" s="141"/>
      <c r="G22" s="141"/>
      <c r="H22" s="141"/>
      <c r="I22" s="141"/>
      <c r="J22" s="141"/>
      <c r="K22" s="142"/>
    </row>
    <row r="23" spans="2:14" s="37" customFormat="1" ht="31.5" customHeight="1" thickBot="1" x14ac:dyDescent="0.6">
      <c r="B23" s="134"/>
      <c r="C23" s="135"/>
      <c r="D23" s="136"/>
      <c r="E23" s="143" t="s">
        <v>107</v>
      </c>
      <c r="F23" s="144"/>
      <c r="G23" s="145"/>
      <c r="H23" s="145"/>
      <c r="I23" s="145"/>
      <c r="J23" s="145"/>
      <c r="K23" s="146"/>
    </row>
    <row r="24" spans="2:14" s="37" customFormat="1" ht="31.5" customHeight="1" thickBot="1" x14ac:dyDescent="0.6">
      <c r="B24" s="137"/>
      <c r="C24" s="138"/>
      <c r="D24" s="139"/>
      <c r="E24" s="147" t="s">
        <v>61</v>
      </c>
      <c r="F24" s="148"/>
      <c r="G24" s="149"/>
      <c r="H24" s="149"/>
      <c r="I24" s="149"/>
      <c r="J24" s="149"/>
      <c r="K24" s="150"/>
    </row>
    <row r="25" spans="2:14" s="37" customFormat="1" ht="19" customHeight="1" thickTop="1" x14ac:dyDescent="0.55000000000000004">
      <c r="B25" s="43"/>
      <c r="C25" s="43"/>
      <c r="D25" s="43"/>
      <c r="E25" s="43"/>
      <c r="F25" s="43"/>
      <c r="G25" s="43"/>
      <c r="H25" s="43"/>
      <c r="I25" s="43"/>
      <c r="J25" s="43"/>
      <c r="K25" s="43"/>
    </row>
    <row r="26" spans="2:14" s="37" customFormat="1" ht="19" customHeight="1" thickBot="1" x14ac:dyDescent="0.6">
      <c r="B26" s="44" t="s">
        <v>62</v>
      </c>
      <c r="C26" s="43"/>
      <c r="D26" s="43"/>
      <c r="E26" s="43"/>
      <c r="F26" s="43"/>
      <c r="G26" s="43"/>
      <c r="H26" s="43"/>
      <c r="I26" s="43"/>
      <c r="J26" s="43"/>
      <c r="K26" s="43"/>
    </row>
    <row r="27" spans="2:14" s="50" customFormat="1" ht="19.5" customHeight="1" thickBot="1" x14ac:dyDescent="0.6">
      <c r="B27" s="45" t="s">
        <v>63</v>
      </c>
      <c r="C27" s="46" t="s">
        <v>65</v>
      </c>
      <c r="D27" s="46"/>
      <c r="E27" s="46"/>
      <c r="F27" s="46"/>
      <c r="G27" s="98" t="s">
        <v>66</v>
      </c>
      <c r="H27" s="99"/>
      <c r="I27" s="46"/>
      <c r="J27" s="48"/>
      <c r="K27" s="49"/>
    </row>
    <row r="28" spans="2:14" s="37" customFormat="1" ht="22.5" x14ac:dyDescent="0.55000000000000004"/>
    <row r="29" spans="2:14" s="37" customFormat="1" ht="27" thickBot="1" x14ac:dyDescent="0.6">
      <c r="B29" s="51" t="s">
        <v>64</v>
      </c>
    </row>
    <row r="30" spans="2:14" s="37" customFormat="1" ht="22.5" x14ac:dyDescent="0.55000000000000004">
      <c r="B30" s="100"/>
      <c r="C30" s="101"/>
      <c r="D30" s="101"/>
      <c r="E30" s="101"/>
      <c r="F30" s="101"/>
      <c r="G30" s="101"/>
      <c r="H30" s="101"/>
      <c r="I30" s="101"/>
      <c r="J30" s="101"/>
      <c r="K30" s="102"/>
    </row>
    <row r="31" spans="2:14" s="37" customFormat="1" ht="22.5" x14ac:dyDescent="0.55000000000000004">
      <c r="B31" s="103"/>
      <c r="C31" s="56"/>
      <c r="D31" s="56"/>
      <c r="E31" s="56"/>
      <c r="F31" s="56"/>
      <c r="G31" s="56"/>
      <c r="H31" s="56"/>
      <c r="I31" s="56"/>
      <c r="J31" s="56"/>
      <c r="K31" s="104"/>
    </row>
    <row r="32" spans="2:14" s="37" customFormat="1" ht="22.5" x14ac:dyDescent="0.55000000000000004">
      <c r="B32" s="103"/>
      <c r="C32" s="56"/>
      <c r="D32" s="56"/>
      <c r="E32" s="56"/>
      <c r="F32" s="56"/>
      <c r="G32" s="56"/>
      <c r="H32" s="56"/>
      <c r="I32" s="56"/>
      <c r="J32" s="56"/>
      <c r="K32" s="104"/>
    </row>
    <row r="33" spans="2:11" s="37" customFormat="1" ht="22.5" x14ac:dyDescent="0.55000000000000004">
      <c r="B33" s="103"/>
      <c r="C33" s="56"/>
      <c r="D33" s="56"/>
      <c r="E33" s="56"/>
      <c r="F33" s="56"/>
      <c r="G33" s="56"/>
      <c r="H33" s="56"/>
      <c r="I33" s="56"/>
      <c r="J33" s="56"/>
      <c r="K33" s="104"/>
    </row>
    <row r="34" spans="2:11" s="37" customFormat="1" ht="22.5" x14ac:dyDescent="0.55000000000000004">
      <c r="B34" s="103"/>
      <c r="C34" s="56"/>
      <c r="D34" s="56"/>
      <c r="E34" s="56"/>
      <c r="F34" s="56"/>
      <c r="G34" s="56"/>
      <c r="H34" s="56"/>
      <c r="I34" s="56"/>
      <c r="J34" s="56"/>
      <c r="K34" s="104"/>
    </row>
    <row r="35" spans="2:11" s="37" customFormat="1" ht="22.5" x14ac:dyDescent="0.55000000000000004">
      <c r="B35" s="103"/>
      <c r="C35" s="56"/>
      <c r="D35" s="56"/>
      <c r="E35" s="56"/>
      <c r="F35" s="56"/>
      <c r="G35" s="56"/>
      <c r="H35" s="56"/>
      <c r="I35" s="56"/>
      <c r="J35" s="56"/>
      <c r="K35" s="104"/>
    </row>
    <row r="36" spans="2:11" s="37" customFormat="1" ht="22.5" x14ac:dyDescent="0.55000000000000004">
      <c r="B36" s="103"/>
      <c r="C36" s="56"/>
      <c r="D36" s="56"/>
      <c r="E36" s="56"/>
      <c r="F36" s="56"/>
      <c r="G36" s="56"/>
      <c r="H36" s="56"/>
      <c r="I36" s="56"/>
      <c r="J36" s="56"/>
      <c r="K36" s="104"/>
    </row>
    <row r="37" spans="2:11" s="37" customFormat="1" ht="22.5" x14ac:dyDescent="0.55000000000000004">
      <c r="B37" s="103"/>
      <c r="C37" s="56"/>
      <c r="D37" s="56"/>
      <c r="E37" s="56"/>
      <c r="F37" s="56"/>
      <c r="G37" s="56"/>
      <c r="H37" s="56"/>
      <c r="I37" s="56"/>
      <c r="J37" s="56"/>
      <c r="K37" s="104"/>
    </row>
    <row r="38" spans="2:11" s="37" customFormat="1" ht="22.5" x14ac:dyDescent="0.55000000000000004">
      <c r="B38" s="103"/>
      <c r="C38" s="56"/>
      <c r="D38" s="56"/>
      <c r="E38" s="56"/>
      <c r="F38" s="56"/>
      <c r="G38" s="56"/>
      <c r="H38" s="56"/>
      <c r="I38" s="56"/>
      <c r="J38" s="56"/>
      <c r="K38" s="104"/>
    </row>
    <row r="39" spans="2:11" s="37" customFormat="1" ht="22.5" x14ac:dyDescent="0.55000000000000004">
      <c r="B39" s="103"/>
      <c r="C39" s="56"/>
      <c r="D39" s="56"/>
      <c r="E39" s="56"/>
      <c r="F39" s="56"/>
      <c r="G39" s="56"/>
      <c r="H39" s="56"/>
      <c r="I39" s="56"/>
      <c r="J39" s="56"/>
      <c r="K39" s="104"/>
    </row>
    <row r="40" spans="2:11" x14ac:dyDescent="0.55000000000000004">
      <c r="B40" s="105"/>
      <c r="C40" s="106"/>
      <c r="D40" s="106"/>
      <c r="E40" s="106"/>
      <c r="F40" s="106"/>
      <c r="G40" s="106"/>
      <c r="H40" s="106"/>
      <c r="I40" s="106"/>
      <c r="J40" s="106"/>
      <c r="K40" s="107"/>
    </row>
    <row r="41" spans="2:11" x14ac:dyDescent="0.55000000000000004">
      <c r="B41" s="105"/>
      <c r="C41" s="106"/>
      <c r="D41" s="106"/>
      <c r="E41" s="106"/>
      <c r="F41" s="106"/>
      <c r="G41" s="106"/>
      <c r="H41" s="106"/>
      <c r="I41" s="106"/>
      <c r="J41" s="106"/>
      <c r="K41" s="107"/>
    </row>
    <row r="42" spans="2:11" x14ac:dyDescent="0.55000000000000004">
      <c r="B42" s="105"/>
      <c r="C42" s="106"/>
      <c r="D42" s="106"/>
      <c r="E42" s="106"/>
      <c r="F42" s="106"/>
      <c r="G42" s="106"/>
      <c r="H42" s="106"/>
      <c r="I42" s="106"/>
      <c r="J42" s="106"/>
      <c r="K42" s="107"/>
    </row>
    <row r="43" spans="2:11" x14ac:dyDescent="0.55000000000000004">
      <c r="B43" s="105"/>
      <c r="C43" s="106"/>
      <c r="D43" s="106"/>
      <c r="E43" s="106"/>
      <c r="F43" s="106"/>
      <c r="G43" s="106"/>
      <c r="H43" s="106"/>
      <c r="I43" s="106"/>
      <c r="J43" s="106"/>
      <c r="K43" s="107"/>
    </row>
    <row r="44" spans="2:11" x14ac:dyDescent="0.55000000000000004">
      <c r="B44" s="105"/>
      <c r="C44" s="106"/>
      <c r="D44" s="106"/>
      <c r="E44" s="106"/>
      <c r="F44" s="106"/>
      <c r="G44" s="106"/>
      <c r="H44" s="106"/>
      <c r="I44" s="106"/>
      <c r="J44" s="106"/>
      <c r="K44" s="107"/>
    </row>
    <row r="45" spans="2:11" x14ac:dyDescent="0.55000000000000004">
      <c r="B45" s="105"/>
      <c r="C45" s="106"/>
      <c r="D45" s="106"/>
      <c r="E45" s="106"/>
      <c r="F45" s="106"/>
      <c r="G45" s="106"/>
      <c r="H45" s="106"/>
      <c r="I45" s="106"/>
      <c r="J45" s="106"/>
      <c r="K45" s="107"/>
    </row>
    <row r="46" spans="2:11" x14ac:dyDescent="0.55000000000000004">
      <c r="B46" s="105"/>
      <c r="C46" s="106"/>
      <c r="D46" s="106"/>
      <c r="E46" s="106"/>
      <c r="F46" s="106"/>
      <c r="G46" s="106"/>
      <c r="H46" s="106"/>
      <c r="I46" s="106"/>
      <c r="J46" s="106"/>
      <c r="K46" s="107"/>
    </row>
    <row r="47" spans="2:11" x14ac:dyDescent="0.55000000000000004">
      <c r="B47" s="105"/>
      <c r="C47" s="106"/>
      <c r="D47" s="106"/>
      <c r="E47" s="106"/>
      <c r="F47" s="106"/>
      <c r="G47" s="106"/>
      <c r="H47" s="106"/>
      <c r="I47" s="106"/>
      <c r="J47" s="106"/>
      <c r="K47" s="107"/>
    </row>
    <row r="48" spans="2:11" x14ac:dyDescent="0.55000000000000004">
      <c r="B48" s="105"/>
      <c r="C48" s="106"/>
      <c r="D48" s="106"/>
      <c r="E48" s="106"/>
      <c r="F48" s="106"/>
      <c r="G48" s="106"/>
      <c r="H48" s="106"/>
      <c r="I48" s="106"/>
      <c r="J48" s="106"/>
      <c r="K48" s="107"/>
    </row>
    <row r="49" spans="2:11" x14ac:dyDescent="0.55000000000000004">
      <c r="B49" s="105"/>
      <c r="C49" s="106"/>
      <c r="D49" s="106"/>
      <c r="E49" s="106"/>
      <c r="F49" s="106"/>
      <c r="G49" s="106"/>
      <c r="H49" s="106"/>
      <c r="I49" s="106"/>
      <c r="J49" s="106"/>
      <c r="K49" s="107"/>
    </row>
    <row r="50" spans="2:11" x14ac:dyDescent="0.55000000000000004">
      <c r="B50" s="105"/>
      <c r="C50" s="106"/>
      <c r="D50" s="106"/>
      <c r="E50" s="106"/>
      <c r="F50" s="106"/>
      <c r="G50" s="106"/>
      <c r="H50" s="106"/>
      <c r="I50" s="106"/>
      <c r="J50" s="106"/>
      <c r="K50" s="107"/>
    </row>
    <row r="51" spans="2:11" x14ac:dyDescent="0.55000000000000004">
      <c r="B51" s="105"/>
      <c r="C51" s="106"/>
      <c r="D51" s="106"/>
      <c r="E51" s="106"/>
      <c r="F51" s="106"/>
      <c r="G51" s="106"/>
      <c r="H51" s="106"/>
      <c r="I51" s="106"/>
      <c r="J51" s="106"/>
      <c r="K51" s="107"/>
    </row>
    <row r="52" spans="2:11" x14ac:dyDescent="0.55000000000000004">
      <c r="B52" s="105"/>
      <c r="C52" s="106"/>
      <c r="D52" s="106"/>
      <c r="E52" s="106"/>
      <c r="F52" s="106"/>
      <c r="G52" s="106"/>
      <c r="H52" s="106"/>
      <c r="I52" s="106"/>
      <c r="J52" s="106"/>
      <c r="K52" s="107"/>
    </row>
    <row r="53" spans="2:11" x14ac:dyDescent="0.55000000000000004">
      <c r="B53" s="105"/>
      <c r="C53" s="106"/>
      <c r="D53" s="106"/>
      <c r="E53" s="106"/>
      <c r="F53" s="106"/>
      <c r="G53" s="106"/>
      <c r="H53" s="106"/>
      <c r="I53" s="106"/>
      <c r="J53" s="106"/>
      <c r="K53" s="107"/>
    </row>
    <row r="54" spans="2:11" x14ac:dyDescent="0.55000000000000004">
      <c r="B54" s="105"/>
      <c r="C54" s="106"/>
      <c r="D54" s="106"/>
      <c r="E54" s="106"/>
      <c r="F54" s="106"/>
      <c r="G54" s="106"/>
      <c r="H54" s="106"/>
      <c r="I54" s="106"/>
      <c r="J54" s="106"/>
      <c r="K54" s="107"/>
    </row>
    <row r="55" spans="2:11" x14ac:dyDescent="0.55000000000000004">
      <c r="B55" s="105"/>
      <c r="C55" s="106"/>
      <c r="D55" s="106"/>
      <c r="E55" s="106"/>
      <c r="F55" s="106"/>
      <c r="G55" s="106"/>
      <c r="H55" s="106"/>
      <c r="I55" s="106"/>
      <c r="J55" s="106"/>
      <c r="K55" s="107"/>
    </row>
    <row r="56" spans="2:11" x14ac:dyDescent="0.55000000000000004">
      <c r="B56" s="105"/>
      <c r="C56" s="106"/>
      <c r="D56" s="106"/>
      <c r="E56" s="106"/>
      <c r="F56" s="106"/>
      <c r="G56" s="106"/>
      <c r="H56" s="106"/>
      <c r="I56" s="106"/>
      <c r="J56" s="106"/>
      <c r="K56" s="107"/>
    </row>
    <row r="57" spans="2:11" x14ac:dyDescent="0.55000000000000004">
      <c r="B57" s="105"/>
      <c r="C57" s="106"/>
      <c r="D57" s="106"/>
      <c r="E57" s="106"/>
      <c r="F57" s="106"/>
      <c r="G57" s="106"/>
      <c r="H57" s="106"/>
      <c r="I57" s="106"/>
      <c r="J57" s="106"/>
      <c r="K57" s="107"/>
    </row>
    <row r="58" spans="2:11" x14ac:dyDescent="0.55000000000000004">
      <c r="B58" s="105"/>
      <c r="C58" s="106"/>
      <c r="D58" s="106"/>
      <c r="E58" s="106"/>
      <c r="F58" s="106"/>
      <c r="G58" s="106"/>
      <c r="H58" s="106"/>
      <c r="I58" s="106"/>
      <c r="J58" s="106"/>
      <c r="K58" s="107"/>
    </row>
    <row r="59" spans="2:11" ht="18.5" thickBot="1" x14ac:dyDescent="0.6">
      <c r="B59" s="108"/>
      <c r="C59" s="109"/>
      <c r="D59" s="109"/>
      <c r="E59" s="109"/>
      <c r="F59" s="109"/>
      <c r="G59" s="109"/>
      <c r="H59" s="109"/>
      <c r="I59" s="109"/>
      <c r="J59" s="109"/>
      <c r="K59" s="110"/>
    </row>
  </sheetData>
  <sheetProtection algorithmName="SHA-512" hashValue="wRvC329RTAvZOKbXEiN/LP1/iMe16HmGBEcA57A73WQB9eGmSyWIgM8Magx+Jkz5FIxRdqa6bnF0cWW9IFydzA==" saltValue="MRAIEvpOhX2cWFpqDAj9KQ==" spinCount="100000" sheet="1" objects="1" scenarios="1"/>
  <mergeCells count="32">
    <mergeCell ref="B9:D9"/>
    <mergeCell ref="F9:G9"/>
    <mergeCell ref="E2:J2"/>
    <mergeCell ref="B5:K5"/>
    <mergeCell ref="B7:D7"/>
    <mergeCell ref="E7:K7"/>
    <mergeCell ref="B8:D8"/>
    <mergeCell ref="E19:K19"/>
    <mergeCell ref="B10:D10"/>
    <mergeCell ref="E11:K11"/>
    <mergeCell ref="E12:K12"/>
    <mergeCell ref="B15:D15"/>
    <mergeCell ref="E15:K15"/>
    <mergeCell ref="E13:K13"/>
    <mergeCell ref="B11:D14"/>
    <mergeCell ref="E14:K14"/>
    <mergeCell ref="L13:M13"/>
    <mergeCell ref="B20:D21"/>
    <mergeCell ref="E20:K21"/>
    <mergeCell ref="B22:D24"/>
    <mergeCell ref="E22:K22"/>
    <mergeCell ref="E23:F23"/>
    <mergeCell ref="G23:K23"/>
    <mergeCell ref="E24:F24"/>
    <mergeCell ref="G24:K24"/>
    <mergeCell ref="B16:D16"/>
    <mergeCell ref="E16:K16"/>
    <mergeCell ref="B17:D19"/>
    <mergeCell ref="E17:F17"/>
    <mergeCell ref="I17:K17"/>
    <mergeCell ref="E18:F18"/>
    <mergeCell ref="I18:K18"/>
  </mergeCells>
  <phoneticPr fontId="2"/>
  <conditionalFormatting sqref="E14:K14">
    <cfRule type="containsErrors" dxfId="6" priority="1">
      <formula>ISERROR(E14)</formula>
    </cfRule>
  </conditionalFormatting>
  <conditionalFormatting sqref="G18">
    <cfRule type="containsErrors" dxfId="5" priority="2">
      <formula>ISERROR(G18)</formula>
    </cfRule>
  </conditionalFormatting>
  <dataValidations count="1">
    <dataValidation type="list" allowBlank="1" showInputMessage="1" showErrorMessage="1" sqref="E17" xr:uid="{F8B265BD-6570-4787-811D-8A8421670F6F}">
      <formula1>"有り,無し"</formula1>
    </dataValidation>
  </dataValidations>
  <hyperlinks>
    <hyperlink ref="G27" r:id="rId1" xr:uid="{263F6BE2-8747-4B51-B8EB-856292BD1782}"/>
  </hyperlinks>
  <printOptions horizontalCentered="1"/>
  <pageMargins left="0.23622047244094491" right="0.23622047244094491" top="0.74803149606299213" bottom="0.74803149606299213" header="0.31496062992125984" footer="0.31496062992125984"/>
  <pageSetup paperSize="9" scale="55" orientation="portrait" r:id="rId2"/>
  <headerFooter>
    <oddHeader>&amp;C&amp;18 2019提供品・NASウォーター【発注書】</oddHeader>
  </headerFooter>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BE04F9B-6FE7-40BD-8A95-4C55E6CEDB4C}">
          <x14:formula1>
            <xm:f>西濃運輸営業所一覧!$A$3:$A$248</xm:f>
          </x14:formula1>
          <xm:sqref>E13:K13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N60"/>
  <sheetViews>
    <sheetView tabSelected="1" view="pageBreakPreview" zoomScaleNormal="100" zoomScaleSheetLayoutView="100" zoomScalePageLayoutView="80" workbookViewId="0">
      <selection activeCell="G18" sqref="G18:K18"/>
    </sheetView>
  </sheetViews>
  <sheetFormatPr defaultColWidth="8.83203125" defaultRowHeight="18" x14ac:dyDescent="0.55000000000000004"/>
  <cols>
    <col min="1" max="1" width="7" style="52" customWidth="1"/>
    <col min="2" max="3" width="8.83203125" style="52"/>
    <col min="4" max="4" width="6.33203125" style="52" customWidth="1"/>
    <col min="5" max="6" width="8.83203125" style="52"/>
    <col min="7" max="7" width="14.9140625" style="52" customWidth="1"/>
    <col min="8" max="8" width="8.83203125" style="52"/>
    <col min="9" max="9" width="10.08203125" style="52" customWidth="1"/>
    <col min="10" max="10" width="8.83203125" style="52"/>
    <col min="11" max="11" width="11.1640625" style="52" customWidth="1"/>
    <col min="12" max="12" width="7" style="52" customWidth="1"/>
    <col min="13" max="16384" width="8.83203125" style="52"/>
  </cols>
  <sheetData>
    <row r="2" spans="2:14" s="37" customFormat="1" ht="22.5" x14ac:dyDescent="0.55000000000000004">
      <c r="E2" s="185"/>
      <c r="F2" s="185"/>
      <c r="G2" s="185"/>
      <c r="H2" s="185"/>
      <c r="I2" s="185"/>
      <c r="J2" s="185"/>
    </row>
    <row r="3" spans="2:14" s="37" customFormat="1" ht="25.5" customHeight="1" x14ac:dyDescent="0.55000000000000004">
      <c r="E3" s="37" t="s">
        <v>44</v>
      </c>
      <c r="F3" s="37">
        <v>2025</v>
      </c>
      <c r="G3" s="37" t="s">
        <v>45</v>
      </c>
      <c r="H3" s="67"/>
      <c r="I3" s="37" t="s">
        <v>46</v>
      </c>
      <c r="J3" s="67"/>
      <c r="K3" s="37" t="s">
        <v>47</v>
      </c>
    </row>
    <row r="4" spans="2:14" s="37" customFormat="1" ht="11.15" customHeight="1" x14ac:dyDescent="0.55000000000000004"/>
    <row r="5" spans="2:14" s="37" customFormat="1" ht="22.5" x14ac:dyDescent="0.55000000000000004">
      <c r="B5" s="186" t="s">
        <v>67</v>
      </c>
      <c r="C5" s="186"/>
      <c r="D5" s="186"/>
      <c r="E5" s="186"/>
      <c r="F5" s="186"/>
      <c r="G5" s="186"/>
      <c r="H5" s="186"/>
      <c r="I5" s="186"/>
      <c r="J5" s="186"/>
      <c r="K5" s="186"/>
    </row>
    <row r="6" spans="2:14" s="37" customFormat="1" ht="23" thickBot="1" x14ac:dyDescent="0.6">
      <c r="B6" s="38" t="s">
        <v>48</v>
      </c>
    </row>
    <row r="7" spans="2:14" s="39" customFormat="1" ht="24" customHeight="1" thickBot="1" x14ac:dyDescent="0.6">
      <c r="B7" s="151" t="s">
        <v>43</v>
      </c>
      <c r="C7" s="145"/>
      <c r="D7" s="152"/>
      <c r="E7" s="202"/>
      <c r="F7" s="203"/>
      <c r="G7" s="203"/>
      <c r="H7" s="203"/>
      <c r="I7" s="203"/>
      <c r="J7" s="203"/>
      <c r="K7" s="204"/>
    </row>
    <row r="8" spans="2:14" s="39" customFormat="1" ht="24" customHeight="1" thickBot="1" x14ac:dyDescent="0.6">
      <c r="B8" s="151" t="s">
        <v>49</v>
      </c>
      <c r="C8" s="145"/>
      <c r="D8" s="152"/>
      <c r="E8" s="111">
        <v>2025</v>
      </c>
      <c r="F8" s="40" t="s">
        <v>45</v>
      </c>
      <c r="G8" s="78"/>
      <c r="H8" s="40" t="s">
        <v>50</v>
      </c>
      <c r="I8" s="78"/>
      <c r="J8" s="40" t="s">
        <v>47</v>
      </c>
      <c r="K8" s="114" t="s">
        <v>93</v>
      </c>
    </row>
    <row r="9" spans="2:14" s="39" customFormat="1" ht="24" customHeight="1" thickBot="1" x14ac:dyDescent="0.6">
      <c r="B9" s="178" t="s">
        <v>91</v>
      </c>
      <c r="C9" s="179"/>
      <c r="D9" s="180"/>
      <c r="E9" s="41" t="s">
        <v>106</v>
      </c>
      <c r="F9" s="208">
        <f>算出用シート【エイジ】!K109+算出用シート【エリート】!G28</f>
        <v>0</v>
      </c>
      <c r="G9" s="208"/>
      <c r="H9" s="53" t="s">
        <v>51</v>
      </c>
      <c r="I9" s="77" t="s">
        <v>52</v>
      </c>
      <c r="J9" s="53"/>
      <c r="K9" s="54"/>
      <c r="N9" s="39" t="s">
        <v>68</v>
      </c>
    </row>
    <row r="10" spans="2:14" s="39" customFormat="1" ht="24" customHeight="1" thickBot="1" x14ac:dyDescent="0.6">
      <c r="B10" s="143" t="s">
        <v>873</v>
      </c>
      <c r="C10" s="144"/>
      <c r="D10" s="167"/>
      <c r="E10" s="112">
        <v>2025</v>
      </c>
      <c r="F10" s="42" t="s">
        <v>54</v>
      </c>
      <c r="G10" s="61"/>
      <c r="H10" s="42" t="s">
        <v>55</v>
      </c>
      <c r="I10" s="61"/>
      <c r="J10" s="42" t="s">
        <v>56</v>
      </c>
      <c r="K10" s="115" t="s">
        <v>93</v>
      </c>
    </row>
    <row r="11" spans="2:14" s="39" customFormat="1" ht="24" customHeight="1" x14ac:dyDescent="0.55000000000000004">
      <c r="B11" s="125" t="s">
        <v>57</v>
      </c>
      <c r="C11" s="126"/>
      <c r="D11" s="129"/>
      <c r="E11" s="218"/>
      <c r="F11" s="219"/>
      <c r="G11" s="219"/>
      <c r="H11" s="219"/>
      <c r="I11" s="219"/>
      <c r="J11" s="219"/>
      <c r="K11" s="220"/>
    </row>
    <row r="12" spans="2:14" s="39" customFormat="1" ht="24" customHeight="1" x14ac:dyDescent="0.55000000000000004">
      <c r="B12" s="127"/>
      <c r="C12" s="128"/>
      <c r="D12" s="130"/>
      <c r="E12" s="175"/>
      <c r="F12" s="176"/>
      <c r="G12" s="176"/>
      <c r="H12" s="176"/>
      <c r="I12" s="176"/>
      <c r="J12" s="176"/>
      <c r="K12" s="177"/>
    </row>
    <row r="13" spans="2:14" s="39" customFormat="1" ht="24" customHeight="1" x14ac:dyDescent="0.55000000000000004">
      <c r="B13" s="127"/>
      <c r="C13" s="128"/>
      <c r="D13" s="130"/>
      <c r="E13" s="175"/>
      <c r="F13" s="176"/>
      <c r="G13" s="176"/>
      <c r="H13" s="176"/>
      <c r="I13" s="176"/>
      <c r="J13" s="176"/>
      <c r="K13" s="177"/>
      <c r="L13" s="123" t="s">
        <v>110</v>
      </c>
      <c r="M13" s="124"/>
    </row>
    <row r="14" spans="2:14" s="39" customFormat="1" ht="24" customHeight="1" thickBot="1" x14ac:dyDescent="0.6">
      <c r="B14" s="178"/>
      <c r="C14" s="179"/>
      <c r="D14" s="180"/>
      <c r="E14" s="181" t="e">
        <f>VLOOKUP(E13,西濃運輸営業所一覧!A3:C248,3,FALSE)</f>
        <v>#N/A</v>
      </c>
      <c r="F14" s="182"/>
      <c r="G14" s="182"/>
      <c r="H14" s="182"/>
      <c r="I14" s="182"/>
      <c r="J14" s="182"/>
      <c r="K14" s="183"/>
      <c r="L14" s="121"/>
      <c r="M14" s="122"/>
      <c r="N14" s="39" t="s">
        <v>68</v>
      </c>
    </row>
    <row r="15" spans="2:14" s="39" customFormat="1" ht="24" customHeight="1" thickBot="1" x14ac:dyDescent="0.6">
      <c r="B15" s="143" t="s">
        <v>872</v>
      </c>
      <c r="C15" s="144"/>
      <c r="D15" s="167"/>
      <c r="E15" s="254"/>
      <c r="F15" s="255"/>
      <c r="G15" s="255"/>
      <c r="H15" s="255"/>
      <c r="I15" s="255"/>
      <c r="J15" s="255"/>
      <c r="K15" s="256"/>
      <c r="L15" s="253"/>
      <c r="M15" s="122"/>
    </row>
    <row r="16" spans="2:14" s="39" customFormat="1" ht="24" customHeight="1" thickBot="1" x14ac:dyDescent="0.6">
      <c r="B16" s="151" t="s">
        <v>58</v>
      </c>
      <c r="C16" s="145"/>
      <c r="D16" s="152"/>
      <c r="E16" s="199"/>
      <c r="F16" s="200"/>
      <c r="G16" s="200"/>
      <c r="H16" s="200"/>
      <c r="I16" s="200"/>
      <c r="J16" s="200"/>
      <c r="K16" s="201"/>
    </row>
    <row r="17" spans="2:14" s="39" customFormat="1" ht="24" customHeight="1" thickBot="1" x14ac:dyDescent="0.6">
      <c r="B17" s="151" t="s">
        <v>59</v>
      </c>
      <c r="C17" s="145"/>
      <c r="D17" s="152"/>
      <c r="E17" s="209"/>
      <c r="F17" s="210"/>
      <c r="G17" s="210"/>
      <c r="H17" s="210"/>
      <c r="I17" s="210"/>
      <c r="J17" s="210"/>
      <c r="K17" s="211"/>
    </row>
    <row r="18" spans="2:14" s="39" customFormat="1" ht="24" customHeight="1" thickBot="1" x14ac:dyDescent="0.6">
      <c r="B18" s="156" t="s">
        <v>103</v>
      </c>
      <c r="C18" s="157"/>
      <c r="D18" s="158"/>
      <c r="E18" s="199"/>
      <c r="F18" s="200"/>
      <c r="G18" s="257" t="s">
        <v>879</v>
      </c>
      <c r="H18" s="257"/>
      <c r="I18" s="257"/>
      <c r="J18" s="257"/>
      <c r="K18" s="258"/>
    </row>
    <row r="19" spans="2:14" s="39" customFormat="1" ht="24" customHeight="1" thickBot="1" x14ac:dyDescent="0.6">
      <c r="B19" s="123"/>
      <c r="C19" s="124"/>
      <c r="D19" s="159"/>
      <c r="E19" s="221" t="s">
        <v>101</v>
      </c>
      <c r="F19" s="192"/>
      <c r="G19" s="113" t="e" cm="1">
        <f t="array" ref="G19">_xlfn.IFS(AND(E18="無し",F9&lt;100),2,AND(E18="無し",F9&gt;=100),4,E18="有り",0)</f>
        <v>#N/A</v>
      </c>
      <c r="H19" s="88" t="s">
        <v>102</v>
      </c>
      <c r="I19" s="191"/>
      <c r="J19" s="191"/>
      <c r="K19" s="198"/>
      <c r="N19" s="39" t="s">
        <v>68</v>
      </c>
    </row>
    <row r="20" spans="2:14" s="39" customFormat="1" ht="24" customHeight="1" thickBot="1" x14ac:dyDescent="0.6">
      <c r="B20" s="160"/>
      <c r="C20" s="161"/>
      <c r="D20" s="162"/>
      <c r="E20" s="143" t="s">
        <v>104</v>
      </c>
      <c r="F20" s="144"/>
      <c r="G20" s="144"/>
      <c r="H20" s="144"/>
      <c r="I20" s="144"/>
      <c r="J20" s="144"/>
      <c r="K20" s="167"/>
    </row>
    <row r="21" spans="2:14" s="37" customFormat="1" ht="19.5" customHeight="1" x14ac:dyDescent="0.55000000000000004">
      <c r="B21" s="125" t="s">
        <v>11</v>
      </c>
      <c r="C21" s="126"/>
      <c r="D21" s="126"/>
      <c r="E21" s="212"/>
      <c r="F21" s="213"/>
      <c r="G21" s="213"/>
      <c r="H21" s="213"/>
      <c r="I21" s="213"/>
      <c r="J21" s="213"/>
      <c r="K21" s="214"/>
    </row>
    <row r="22" spans="2:14" s="37" customFormat="1" ht="19" customHeight="1" thickBot="1" x14ac:dyDescent="0.6">
      <c r="B22" s="127"/>
      <c r="C22" s="128"/>
      <c r="D22" s="128"/>
      <c r="E22" s="215"/>
      <c r="F22" s="216"/>
      <c r="G22" s="216"/>
      <c r="H22" s="216"/>
      <c r="I22" s="216"/>
      <c r="J22" s="216"/>
      <c r="K22" s="217"/>
    </row>
    <row r="23" spans="2:14" s="37" customFormat="1" ht="31.5" customHeight="1" thickTop="1" thickBot="1" x14ac:dyDescent="0.6">
      <c r="B23" s="131" t="s">
        <v>60</v>
      </c>
      <c r="C23" s="132"/>
      <c r="D23" s="133"/>
      <c r="E23" s="205" t="s">
        <v>108</v>
      </c>
      <c r="F23" s="206"/>
      <c r="G23" s="206"/>
      <c r="H23" s="206"/>
      <c r="I23" s="206"/>
      <c r="J23" s="206"/>
      <c r="K23" s="207"/>
    </row>
    <row r="24" spans="2:14" s="37" customFormat="1" ht="31.5" customHeight="1" thickBot="1" x14ac:dyDescent="0.6">
      <c r="B24" s="134"/>
      <c r="C24" s="135"/>
      <c r="D24" s="136"/>
      <c r="E24" s="190" t="s">
        <v>107</v>
      </c>
      <c r="F24" s="191"/>
      <c r="G24" s="192"/>
      <c r="H24" s="192"/>
      <c r="I24" s="192"/>
      <c r="J24" s="192"/>
      <c r="K24" s="193"/>
    </row>
    <row r="25" spans="2:14" s="37" customFormat="1" ht="31.5" customHeight="1" thickBot="1" x14ac:dyDescent="0.6">
      <c r="B25" s="137"/>
      <c r="C25" s="138"/>
      <c r="D25" s="139"/>
      <c r="E25" s="194" t="s">
        <v>61</v>
      </c>
      <c r="F25" s="195"/>
      <c r="G25" s="196"/>
      <c r="H25" s="196"/>
      <c r="I25" s="196"/>
      <c r="J25" s="196"/>
      <c r="K25" s="197"/>
    </row>
    <row r="26" spans="2:14" s="37" customFormat="1" ht="19" customHeight="1" thickTop="1" x14ac:dyDescent="0.55000000000000004">
      <c r="B26" s="43"/>
      <c r="C26" s="43"/>
      <c r="D26" s="43"/>
      <c r="E26" s="43"/>
      <c r="F26" s="43"/>
      <c r="G26" s="43"/>
      <c r="H26" s="43"/>
      <c r="I26" s="43"/>
      <c r="J26" s="43"/>
      <c r="K26" s="43"/>
    </row>
    <row r="27" spans="2:14" s="37" customFormat="1" ht="19" customHeight="1" thickBot="1" x14ac:dyDescent="0.6">
      <c r="B27" s="44" t="s">
        <v>62</v>
      </c>
      <c r="C27" s="43"/>
      <c r="D27" s="43"/>
      <c r="E27" s="43"/>
      <c r="F27" s="43"/>
      <c r="G27" s="43"/>
      <c r="H27" s="43"/>
      <c r="I27" s="43"/>
      <c r="J27" s="43"/>
      <c r="K27" s="43"/>
    </row>
    <row r="28" spans="2:14" s="50" customFormat="1" ht="19.5" customHeight="1" thickBot="1" x14ac:dyDescent="0.6">
      <c r="B28" s="45" t="s">
        <v>63</v>
      </c>
      <c r="C28" s="46" t="s">
        <v>65</v>
      </c>
      <c r="D28" s="46"/>
      <c r="E28" s="46"/>
      <c r="F28" s="46"/>
      <c r="G28" s="55" t="s">
        <v>66</v>
      </c>
      <c r="H28" s="47"/>
      <c r="I28" s="46"/>
      <c r="J28" s="48"/>
      <c r="K28" s="49"/>
    </row>
    <row r="29" spans="2:14" s="37" customFormat="1" ht="22.5" x14ac:dyDescent="0.55000000000000004"/>
    <row r="30" spans="2:14" s="37" customFormat="1" ht="27" hidden="1" thickBot="1" x14ac:dyDescent="0.6">
      <c r="B30" s="51" t="s">
        <v>64</v>
      </c>
    </row>
    <row r="31" spans="2:14" s="37" customFormat="1" ht="22.5" hidden="1" x14ac:dyDescent="0.55000000000000004">
      <c r="B31" s="63"/>
      <c r="C31" s="64"/>
      <c r="D31" s="64"/>
      <c r="E31" s="64"/>
      <c r="F31" s="64"/>
      <c r="G31" s="64"/>
      <c r="H31" s="64"/>
      <c r="I31" s="64"/>
      <c r="J31" s="64"/>
      <c r="K31" s="65"/>
    </row>
    <row r="32" spans="2:14" s="37" customFormat="1" ht="22.5" hidden="1" x14ac:dyDescent="0.55000000000000004">
      <c r="B32" s="66"/>
      <c r="C32" s="67"/>
      <c r="D32" s="67"/>
      <c r="E32" s="67"/>
      <c r="F32" s="67"/>
      <c r="G32" s="67"/>
      <c r="H32" s="67"/>
      <c r="I32" s="67"/>
      <c r="J32" s="67"/>
      <c r="K32" s="62"/>
    </row>
    <row r="33" spans="2:11" s="37" customFormat="1" ht="22.5" hidden="1" x14ac:dyDescent="0.55000000000000004">
      <c r="B33" s="66"/>
      <c r="C33" s="67"/>
      <c r="D33" s="67"/>
      <c r="E33" s="67"/>
      <c r="F33" s="67"/>
      <c r="G33" s="67"/>
      <c r="H33" s="67"/>
      <c r="I33" s="67"/>
      <c r="J33" s="67"/>
      <c r="K33" s="62"/>
    </row>
    <row r="34" spans="2:11" s="37" customFormat="1" ht="22.5" hidden="1" x14ac:dyDescent="0.55000000000000004">
      <c r="B34" s="66"/>
      <c r="C34" s="67"/>
      <c r="D34" s="67"/>
      <c r="E34" s="67"/>
      <c r="F34" s="67"/>
      <c r="G34" s="67"/>
      <c r="H34" s="67"/>
      <c r="I34" s="67"/>
      <c r="J34" s="67"/>
      <c r="K34" s="62"/>
    </row>
    <row r="35" spans="2:11" s="37" customFormat="1" ht="22.5" hidden="1" x14ac:dyDescent="0.55000000000000004">
      <c r="B35" s="66"/>
      <c r="C35" s="67"/>
      <c r="D35" s="67"/>
      <c r="E35" s="67"/>
      <c r="F35" s="67"/>
      <c r="G35" s="67"/>
      <c r="H35" s="67"/>
      <c r="I35" s="67"/>
      <c r="J35" s="67"/>
      <c r="K35" s="62"/>
    </row>
    <row r="36" spans="2:11" s="37" customFormat="1" ht="22.5" hidden="1" x14ac:dyDescent="0.55000000000000004">
      <c r="B36" s="66"/>
      <c r="C36" s="67"/>
      <c r="D36" s="67"/>
      <c r="E36" s="67"/>
      <c r="F36" s="67"/>
      <c r="G36" s="67"/>
      <c r="H36" s="67"/>
      <c r="I36" s="67"/>
      <c r="J36" s="67"/>
      <c r="K36" s="62"/>
    </row>
    <row r="37" spans="2:11" s="37" customFormat="1" ht="22.5" hidden="1" x14ac:dyDescent="0.55000000000000004">
      <c r="B37" s="66"/>
      <c r="C37" s="67"/>
      <c r="D37" s="67"/>
      <c r="E37" s="67"/>
      <c r="F37" s="67"/>
      <c r="G37" s="67"/>
      <c r="H37" s="67"/>
      <c r="I37" s="67"/>
      <c r="J37" s="67"/>
      <c r="K37" s="62"/>
    </row>
    <row r="38" spans="2:11" s="37" customFormat="1" ht="22.5" hidden="1" x14ac:dyDescent="0.55000000000000004">
      <c r="B38" s="66"/>
      <c r="C38" s="67"/>
      <c r="D38" s="67"/>
      <c r="E38" s="67"/>
      <c r="F38" s="67"/>
      <c r="G38" s="67"/>
      <c r="H38" s="67"/>
      <c r="I38" s="67"/>
      <c r="J38" s="67"/>
      <c r="K38" s="62"/>
    </row>
    <row r="39" spans="2:11" s="37" customFormat="1" ht="22.5" hidden="1" x14ac:dyDescent="0.55000000000000004">
      <c r="B39" s="66"/>
      <c r="C39" s="67"/>
      <c r="D39" s="67"/>
      <c r="E39" s="67"/>
      <c r="F39" s="67"/>
      <c r="G39" s="67"/>
      <c r="H39" s="67"/>
      <c r="I39" s="67"/>
      <c r="J39" s="67"/>
      <c r="K39" s="62"/>
    </row>
    <row r="40" spans="2:11" s="37" customFormat="1" ht="22.5" hidden="1" x14ac:dyDescent="0.55000000000000004">
      <c r="B40" s="66"/>
      <c r="C40" s="67"/>
      <c r="D40" s="67"/>
      <c r="E40" s="67"/>
      <c r="F40" s="67"/>
      <c r="G40" s="67"/>
      <c r="H40" s="67"/>
      <c r="I40" s="67"/>
      <c r="J40" s="67"/>
      <c r="K40" s="62"/>
    </row>
    <row r="41" spans="2:11" hidden="1" x14ac:dyDescent="0.55000000000000004">
      <c r="B41" s="68"/>
      <c r="C41" s="69"/>
      <c r="D41" s="69"/>
      <c r="E41" s="69"/>
      <c r="F41" s="69"/>
      <c r="G41" s="69"/>
      <c r="H41" s="69"/>
      <c r="I41" s="69"/>
      <c r="J41" s="69"/>
      <c r="K41" s="70"/>
    </row>
    <row r="42" spans="2:11" hidden="1" x14ac:dyDescent="0.55000000000000004">
      <c r="B42" s="68"/>
      <c r="C42" s="69"/>
      <c r="D42" s="69"/>
      <c r="E42" s="69"/>
      <c r="F42" s="69"/>
      <c r="G42" s="69"/>
      <c r="H42" s="69"/>
      <c r="I42" s="69"/>
      <c r="J42" s="69"/>
      <c r="K42" s="70"/>
    </row>
    <row r="43" spans="2:11" hidden="1" x14ac:dyDescent="0.55000000000000004">
      <c r="B43" s="68"/>
      <c r="C43" s="69"/>
      <c r="D43" s="69"/>
      <c r="E43" s="69"/>
      <c r="F43" s="69"/>
      <c r="G43" s="69"/>
      <c r="H43" s="69"/>
      <c r="I43" s="69"/>
      <c r="J43" s="69"/>
      <c r="K43" s="70"/>
    </row>
    <row r="44" spans="2:11" hidden="1" x14ac:dyDescent="0.55000000000000004">
      <c r="B44" s="68"/>
      <c r="C44" s="69"/>
      <c r="D44" s="69"/>
      <c r="E44" s="69"/>
      <c r="F44" s="69"/>
      <c r="G44" s="69"/>
      <c r="H44" s="69"/>
      <c r="I44" s="69"/>
      <c r="J44" s="69"/>
      <c r="K44" s="70"/>
    </row>
    <row r="45" spans="2:11" hidden="1" x14ac:dyDescent="0.55000000000000004">
      <c r="B45" s="68"/>
      <c r="C45" s="69"/>
      <c r="D45" s="69"/>
      <c r="E45" s="69"/>
      <c r="F45" s="69"/>
      <c r="G45" s="69"/>
      <c r="H45" s="69"/>
      <c r="I45" s="69"/>
      <c r="J45" s="69"/>
      <c r="K45" s="70"/>
    </row>
    <row r="46" spans="2:11" hidden="1" x14ac:dyDescent="0.55000000000000004">
      <c r="B46" s="68"/>
      <c r="C46" s="69"/>
      <c r="D46" s="69"/>
      <c r="E46" s="69"/>
      <c r="F46" s="69"/>
      <c r="G46" s="69"/>
      <c r="H46" s="69"/>
      <c r="I46" s="69"/>
      <c r="J46" s="69"/>
      <c r="K46" s="70"/>
    </row>
    <row r="47" spans="2:11" hidden="1" x14ac:dyDescent="0.55000000000000004">
      <c r="B47" s="68"/>
      <c r="C47" s="69"/>
      <c r="D47" s="69"/>
      <c r="E47" s="69"/>
      <c r="F47" s="69"/>
      <c r="G47" s="69"/>
      <c r="H47" s="69"/>
      <c r="I47" s="69"/>
      <c r="J47" s="69"/>
      <c r="K47" s="70"/>
    </row>
    <row r="48" spans="2:11" hidden="1" x14ac:dyDescent="0.55000000000000004">
      <c r="B48" s="68"/>
      <c r="C48" s="69"/>
      <c r="D48" s="69"/>
      <c r="E48" s="69"/>
      <c r="F48" s="69"/>
      <c r="G48" s="69"/>
      <c r="H48" s="69"/>
      <c r="I48" s="69"/>
      <c r="J48" s="69"/>
      <c r="K48" s="70"/>
    </row>
    <row r="49" spans="2:11" hidden="1" x14ac:dyDescent="0.55000000000000004">
      <c r="B49" s="68"/>
      <c r="C49" s="69"/>
      <c r="D49" s="69"/>
      <c r="E49" s="69"/>
      <c r="F49" s="69"/>
      <c r="G49" s="69"/>
      <c r="H49" s="69"/>
      <c r="I49" s="69"/>
      <c r="J49" s="69"/>
      <c r="K49" s="70"/>
    </row>
    <row r="50" spans="2:11" hidden="1" x14ac:dyDescent="0.55000000000000004">
      <c r="B50" s="68"/>
      <c r="C50" s="69"/>
      <c r="D50" s="69"/>
      <c r="E50" s="69"/>
      <c r="F50" s="69"/>
      <c r="G50" s="69"/>
      <c r="H50" s="69"/>
      <c r="I50" s="69"/>
      <c r="J50" s="69"/>
      <c r="K50" s="70"/>
    </row>
    <row r="51" spans="2:11" hidden="1" x14ac:dyDescent="0.55000000000000004">
      <c r="B51" s="68"/>
      <c r="C51" s="69"/>
      <c r="D51" s="69"/>
      <c r="E51" s="69"/>
      <c r="F51" s="69"/>
      <c r="G51" s="69"/>
      <c r="H51" s="69"/>
      <c r="I51" s="69"/>
      <c r="J51" s="69"/>
      <c r="K51" s="70"/>
    </row>
    <row r="52" spans="2:11" hidden="1" x14ac:dyDescent="0.55000000000000004">
      <c r="B52" s="68"/>
      <c r="C52" s="69"/>
      <c r="D52" s="69"/>
      <c r="E52" s="69"/>
      <c r="F52" s="69"/>
      <c r="G52" s="69"/>
      <c r="H52" s="69"/>
      <c r="I52" s="69"/>
      <c r="J52" s="69"/>
      <c r="K52" s="70"/>
    </row>
    <row r="53" spans="2:11" hidden="1" x14ac:dyDescent="0.55000000000000004">
      <c r="B53" s="68"/>
      <c r="C53" s="69"/>
      <c r="D53" s="69"/>
      <c r="E53" s="69"/>
      <c r="F53" s="69"/>
      <c r="G53" s="69"/>
      <c r="H53" s="69"/>
      <c r="I53" s="69"/>
      <c r="J53" s="69"/>
      <c r="K53" s="70"/>
    </row>
    <row r="54" spans="2:11" hidden="1" x14ac:dyDescent="0.55000000000000004">
      <c r="B54" s="68"/>
      <c r="C54" s="69"/>
      <c r="D54" s="69"/>
      <c r="E54" s="69"/>
      <c r="F54" s="69"/>
      <c r="G54" s="69"/>
      <c r="H54" s="69"/>
      <c r="I54" s="69"/>
      <c r="J54" s="69"/>
      <c r="K54" s="70"/>
    </row>
    <row r="55" spans="2:11" hidden="1" x14ac:dyDescent="0.55000000000000004">
      <c r="B55" s="68"/>
      <c r="C55" s="69"/>
      <c r="D55" s="69"/>
      <c r="E55" s="69"/>
      <c r="F55" s="69"/>
      <c r="G55" s="69"/>
      <c r="H55" s="69"/>
      <c r="I55" s="69"/>
      <c r="J55" s="69"/>
      <c r="K55" s="70"/>
    </row>
    <row r="56" spans="2:11" hidden="1" x14ac:dyDescent="0.55000000000000004">
      <c r="B56" s="68"/>
      <c r="C56" s="69"/>
      <c r="D56" s="69"/>
      <c r="E56" s="69"/>
      <c r="F56" s="69"/>
      <c r="G56" s="69"/>
      <c r="H56" s="69"/>
      <c r="I56" s="69"/>
      <c r="J56" s="69"/>
      <c r="K56" s="70"/>
    </row>
    <row r="57" spans="2:11" hidden="1" x14ac:dyDescent="0.55000000000000004">
      <c r="B57" s="68"/>
      <c r="C57" s="69"/>
      <c r="D57" s="69"/>
      <c r="E57" s="69"/>
      <c r="F57" s="69"/>
      <c r="G57" s="69"/>
      <c r="H57" s="69"/>
      <c r="I57" s="69"/>
      <c r="J57" s="69"/>
      <c r="K57" s="70"/>
    </row>
    <row r="58" spans="2:11" hidden="1" x14ac:dyDescent="0.55000000000000004">
      <c r="B58" s="68"/>
      <c r="C58" s="69"/>
      <c r="D58" s="69"/>
      <c r="E58" s="69"/>
      <c r="F58" s="69"/>
      <c r="G58" s="69"/>
      <c r="H58" s="69"/>
      <c r="I58" s="69"/>
      <c r="J58" s="69"/>
      <c r="K58" s="70"/>
    </row>
    <row r="59" spans="2:11" hidden="1" x14ac:dyDescent="0.55000000000000004">
      <c r="B59" s="68"/>
      <c r="C59" s="69"/>
      <c r="D59" s="69"/>
      <c r="E59" s="69"/>
      <c r="F59" s="69"/>
      <c r="G59" s="69"/>
      <c r="H59" s="69"/>
      <c r="I59" s="69"/>
      <c r="J59" s="69"/>
      <c r="K59" s="70"/>
    </row>
    <row r="60" spans="2:11" ht="18.5" hidden="1" thickBot="1" x14ac:dyDescent="0.6">
      <c r="B60" s="71"/>
      <c r="C60" s="72"/>
      <c r="D60" s="72"/>
      <c r="E60" s="72"/>
      <c r="F60" s="72"/>
      <c r="G60" s="72"/>
      <c r="H60" s="72"/>
      <c r="I60" s="72"/>
      <c r="J60" s="72"/>
      <c r="K60" s="73"/>
    </row>
  </sheetData>
  <sheetProtection algorithmName="SHA-512" hashValue="mx4gGzUNmE7foWvvgCy2jDdwvwUP2P4DMe5iEIY1tWtl5sz+rs2UBIsFeJTbu2ROl/2+wNCZmlNdbncsSQYkTA==" saltValue="+eHnEvaNSTPBRxwwTJrZyg==" spinCount="100000" sheet="1" objects="1" scenarios="1"/>
  <mergeCells count="34">
    <mergeCell ref="B23:D25"/>
    <mergeCell ref="E23:K23"/>
    <mergeCell ref="B9:D9"/>
    <mergeCell ref="F9:G9"/>
    <mergeCell ref="B17:D17"/>
    <mergeCell ref="E17:K17"/>
    <mergeCell ref="B21:D22"/>
    <mergeCell ref="E21:K22"/>
    <mergeCell ref="B10:D10"/>
    <mergeCell ref="E11:K11"/>
    <mergeCell ref="E12:K12"/>
    <mergeCell ref="E13:K13"/>
    <mergeCell ref="E19:F19"/>
    <mergeCell ref="E18:F18"/>
    <mergeCell ref="B18:D20"/>
    <mergeCell ref="B16:D16"/>
    <mergeCell ref="E16:K16"/>
    <mergeCell ref="E2:J2"/>
    <mergeCell ref="B5:K5"/>
    <mergeCell ref="B7:D7"/>
    <mergeCell ref="E7:K7"/>
    <mergeCell ref="B8:D8"/>
    <mergeCell ref="B11:D14"/>
    <mergeCell ref="B15:D15"/>
    <mergeCell ref="E15:K15"/>
    <mergeCell ref="L13:M13"/>
    <mergeCell ref="E24:F24"/>
    <mergeCell ref="G24:K24"/>
    <mergeCell ref="E25:F25"/>
    <mergeCell ref="G25:K25"/>
    <mergeCell ref="I19:K19"/>
    <mergeCell ref="E14:K14"/>
    <mergeCell ref="E20:K20"/>
    <mergeCell ref="G18:K18"/>
  </mergeCells>
  <phoneticPr fontId="2"/>
  <conditionalFormatting sqref="E14:K14 E15">
    <cfRule type="containsErrors" dxfId="4" priority="1">
      <formula>ISERROR(E14)</formula>
    </cfRule>
  </conditionalFormatting>
  <conditionalFormatting sqref="G19">
    <cfRule type="containsErrors" dxfId="3" priority="2">
      <formula>ISERROR(G19)</formula>
    </cfRule>
  </conditionalFormatting>
  <dataValidations count="1">
    <dataValidation type="list" allowBlank="1" showInputMessage="1" showErrorMessage="1" sqref="E18" xr:uid="{C6012C23-1E8C-4938-BB25-DDE8A08F406A}">
      <formula1>"有り,無し"</formula1>
    </dataValidation>
  </dataValidations>
  <hyperlinks>
    <hyperlink ref="G28" r:id="rId1" xr:uid="{00000000-0004-0000-0100-000000000000}"/>
  </hyperlinks>
  <printOptions horizontalCentered="1"/>
  <pageMargins left="0.23622047244094491" right="0.23622047244094491" top="0.74803149606299213" bottom="0.74803149606299213" header="0.31496062992125984" footer="0.31496062992125984"/>
  <pageSetup paperSize="9" scale="77" orientation="portrait" r:id="rId2"/>
  <headerFooter>
    <oddHeader>&amp;C&amp;18 2019提供品・NASウォーター【発注書】</oddHeader>
  </headerFooter>
  <ignoredErrors>
    <ignoredError sqref="E14"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02E4A9D-B3EE-4127-A114-738D48CAE370}">
          <x14:formula1>
            <xm:f>西濃運輸営業所一覧!$A$3:$A$248</xm:f>
          </x14:formula1>
          <xm:sqref>E13:K13</xm:sqref>
        </x14:dataValidation>
        <x14:dataValidation type="list" allowBlank="1" showInputMessage="1" showErrorMessage="1" xr:uid="{A22A22DA-D8F8-4AC9-A0D8-638FDA0B558F}">
          <x14:formula1>
            <xm:f>削除禁止!$F$3:$F$7</xm:f>
          </x14:formula1>
          <xm:sqref>E15:K15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73416-6BC0-4769-8BF6-EB975F6500D7}">
  <sheetPr>
    <pageSetUpPr fitToPage="1"/>
  </sheetPr>
  <dimension ref="B2:N59"/>
  <sheetViews>
    <sheetView view="pageBreakPreview" zoomScaleNormal="100" zoomScaleSheetLayoutView="100" zoomScalePageLayoutView="80" workbookViewId="0">
      <selection activeCell="I29" sqref="I29"/>
    </sheetView>
  </sheetViews>
  <sheetFormatPr defaultColWidth="8.83203125" defaultRowHeight="18" x14ac:dyDescent="0.55000000000000004"/>
  <cols>
    <col min="1" max="1" width="7" style="52" customWidth="1"/>
    <col min="2" max="3" width="8.83203125" style="52"/>
    <col min="4" max="4" width="6.33203125" style="52" customWidth="1"/>
    <col min="5" max="6" width="8.83203125" style="52"/>
    <col min="7" max="7" width="14.9140625" style="52" customWidth="1"/>
    <col min="8" max="8" width="8.83203125" style="52"/>
    <col min="9" max="9" width="10.08203125" style="52" customWidth="1"/>
    <col min="10" max="10" width="8.83203125" style="52"/>
    <col min="11" max="11" width="11.1640625" style="52" customWidth="1"/>
    <col min="12" max="12" width="7" style="52" customWidth="1"/>
    <col min="13" max="16384" width="8.83203125" style="52"/>
  </cols>
  <sheetData>
    <row r="2" spans="2:14" s="37" customFormat="1" ht="22.5" x14ac:dyDescent="0.55000000000000004">
      <c r="E2" s="185"/>
      <c r="F2" s="185"/>
      <c r="G2" s="185"/>
      <c r="H2" s="185"/>
      <c r="I2" s="185"/>
      <c r="J2" s="185"/>
    </row>
    <row r="3" spans="2:14" s="37" customFormat="1" ht="25.5" customHeight="1" x14ac:dyDescent="0.55000000000000004">
      <c r="E3" s="37" t="s">
        <v>44</v>
      </c>
      <c r="F3" s="37">
        <v>2025</v>
      </c>
      <c r="G3" s="37" t="s">
        <v>45</v>
      </c>
      <c r="H3" s="251">
        <f>発注書【記入用➀】!H3</f>
        <v>0</v>
      </c>
      <c r="I3" s="252" t="s">
        <v>46</v>
      </c>
      <c r="J3" s="251">
        <f>発注書【記入用➀】!J3</f>
        <v>0</v>
      </c>
      <c r="K3" s="37" t="s">
        <v>47</v>
      </c>
    </row>
    <row r="4" spans="2:14" s="37" customFormat="1" ht="11.15" customHeight="1" x14ac:dyDescent="0.55000000000000004"/>
    <row r="5" spans="2:14" s="37" customFormat="1" ht="22.5" x14ac:dyDescent="0.55000000000000004">
      <c r="B5" s="186" t="s">
        <v>67</v>
      </c>
      <c r="C5" s="186"/>
      <c r="D5" s="186"/>
      <c r="E5" s="186"/>
      <c r="F5" s="186"/>
      <c r="G5" s="186"/>
      <c r="H5" s="186"/>
      <c r="I5" s="186"/>
      <c r="J5" s="186"/>
      <c r="K5" s="186"/>
    </row>
    <row r="6" spans="2:14" s="37" customFormat="1" ht="23" thickBot="1" x14ac:dyDescent="0.6">
      <c r="B6" s="38" t="s">
        <v>48</v>
      </c>
    </row>
    <row r="7" spans="2:14" s="39" customFormat="1" ht="24" customHeight="1" thickBot="1" x14ac:dyDescent="0.6">
      <c r="B7" s="151" t="s">
        <v>43</v>
      </c>
      <c r="C7" s="145"/>
      <c r="D7" s="152"/>
      <c r="E7" s="245">
        <f>発注書【記入用➀】!E7</f>
        <v>0</v>
      </c>
      <c r="F7" s="246"/>
      <c r="G7" s="246"/>
      <c r="H7" s="246"/>
      <c r="I7" s="246"/>
      <c r="J7" s="246"/>
      <c r="K7" s="247"/>
    </row>
    <row r="8" spans="2:14" s="39" customFormat="1" ht="24" customHeight="1" thickBot="1" x14ac:dyDescent="0.6">
      <c r="B8" s="151" t="s">
        <v>49</v>
      </c>
      <c r="C8" s="145"/>
      <c r="D8" s="152"/>
      <c r="E8" s="111">
        <v>2025</v>
      </c>
      <c r="F8" s="40" t="s">
        <v>45</v>
      </c>
      <c r="G8" s="248">
        <f>発注書【記入用➀】!G8</f>
        <v>0</v>
      </c>
      <c r="H8" s="249" t="s">
        <v>50</v>
      </c>
      <c r="I8" s="248">
        <f>発注書【記入用➀】!I8</f>
        <v>0</v>
      </c>
      <c r="J8" s="249" t="s">
        <v>47</v>
      </c>
      <c r="K8" s="250" t="str">
        <f>発注書【記入用➀】!K8</f>
        <v>（）</v>
      </c>
    </row>
    <row r="9" spans="2:14" s="39" customFormat="1" ht="24" hidden="1" customHeight="1" thickBot="1" x14ac:dyDescent="0.6">
      <c r="B9" s="178" t="s">
        <v>91</v>
      </c>
      <c r="C9" s="179"/>
      <c r="D9" s="180"/>
      <c r="E9" s="41" t="s">
        <v>106</v>
      </c>
      <c r="F9" s="208">
        <f>発注書【記入用➀】!F9</f>
        <v>0</v>
      </c>
      <c r="G9" s="208"/>
      <c r="H9" s="53" t="s">
        <v>51</v>
      </c>
      <c r="I9" s="77" t="s">
        <v>52</v>
      </c>
      <c r="J9" s="53"/>
      <c r="K9" s="54"/>
      <c r="N9" s="39" t="s">
        <v>68</v>
      </c>
    </row>
    <row r="10" spans="2:14" s="39" customFormat="1" ht="24" hidden="1" customHeight="1" thickBot="1" x14ac:dyDescent="0.6">
      <c r="B10" s="151" t="s">
        <v>53</v>
      </c>
      <c r="C10" s="145"/>
      <c r="D10" s="152"/>
      <c r="E10" s="112">
        <v>2025</v>
      </c>
      <c r="F10" s="42" t="s">
        <v>54</v>
      </c>
      <c r="G10" s="61"/>
      <c r="H10" s="42" t="s">
        <v>55</v>
      </c>
      <c r="I10" s="61"/>
      <c r="J10" s="42" t="s">
        <v>56</v>
      </c>
      <c r="K10" s="115" t="s">
        <v>93</v>
      </c>
    </row>
    <row r="11" spans="2:14" s="39" customFormat="1" ht="24" hidden="1" customHeight="1" x14ac:dyDescent="0.55000000000000004">
      <c r="B11" s="125" t="s">
        <v>57</v>
      </c>
      <c r="C11" s="126"/>
      <c r="D11" s="129"/>
      <c r="E11" s="218"/>
      <c r="F11" s="219"/>
      <c r="G11" s="219"/>
      <c r="H11" s="219"/>
      <c r="I11" s="219"/>
      <c r="J11" s="219"/>
      <c r="K11" s="220"/>
    </row>
    <row r="12" spans="2:14" s="39" customFormat="1" ht="24" hidden="1" customHeight="1" x14ac:dyDescent="0.55000000000000004">
      <c r="B12" s="127"/>
      <c r="C12" s="128"/>
      <c r="D12" s="130"/>
      <c r="E12" s="175"/>
      <c r="F12" s="176"/>
      <c r="G12" s="176"/>
      <c r="H12" s="176"/>
      <c r="I12" s="176"/>
      <c r="J12" s="176"/>
      <c r="K12" s="177"/>
    </row>
    <row r="13" spans="2:14" s="39" customFormat="1" ht="24" hidden="1" customHeight="1" x14ac:dyDescent="0.55000000000000004">
      <c r="B13" s="127"/>
      <c r="C13" s="128"/>
      <c r="D13" s="130"/>
      <c r="E13" s="175"/>
      <c r="F13" s="176"/>
      <c r="G13" s="176"/>
      <c r="H13" s="176"/>
      <c r="I13" s="176"/>
      <c r="J13" s="176"/>
      <c r="K13" s="177"/>
      <c r="L13" s="123" t="s">
        <v>110</v>
      </c>
      <c r="M13" s="124"/>
    </row>
    <row r="14" spans="2:14" s="39" customFormat="1" ht="24" hidden="1" customHeight="1" thickBot="1" x14ac:dyDescent="0.6">
      <c r="B14" s="178"/>
      <c r="C14" s="179"/>
      <c r="D14" s="180"/>
      <c r="E14" s="181" t="e">
        <f>VLOOKUP(E13,西濃運輸営業所一覧!A3:C248,3,FALSE)</f>
        <v>#N/A</v>
      </c>
      <c r="F14" s="182"/>
      <c r="G14" s="182"/>
      <c r="H14" s="182"/>
      <c r="I14" s="182"/>
      <c r="J14" s="182"/>
      <c r="K14" s="183"/>
      <c r="L14" s="121"/>
      <c r="M14" s="122"/>
      <c r="N14" s="39" t="s">
        <v>68</v>
      </c>
    </row>
    <row r="15" spans="2:14" s="39" customFormat="1" ht="24" hidden="1" customHeight="1" thickBot="1" x14ac:dyDescent="0.6">
      <c r="B15" s="151" t="s">
        <v>58</v>
      </c>
      <c r="C15" s="145"/>
      <c r="D15" s="152"/>
      <c r="E15" s="199"/>
      <c r="F15" s="200"/>
      <c r="G15" s="200"/>
      <c r="H15" s="200"/>
      <c r="I15" s="200"/>
      <c r="J15" s="200"/>
      <c r="K15" s="201"/>
    </row>
    <row r="16" spans="2:14" s="39" customFormat="1" ht="24" hidden="1" customHeight="1" thickBot="1" x14ac:dyDescent="0.6">
      <c r="B16" s="151" t="s">
        <v>59</v>
      </c>
      <c r="C16" s="145"/>
      <c r="D16" s="152"/>
      <c r="E16" s="209"/>
      <c r="F16" s="210"/>
      <c r="G16" s="210"/>
      <c r="H16" s="210"/>
      <c r="I16" s="210"/>
      <c r="J16" s="210"/>
      <c r="K16" s="211"/>
    </row>
    <row r="17" spans="2:14" s="39" customFormat="1" ht="24" hidden="1" customHeight="1" thickBot="1" x14ac:dyDescent="0.6">
      <c r="B17" s="156" t="s">
        <v>103</v>
      </c>
      <c r="C17" s="157"/>
      <c r="D17" s="158"/>
      <c r="E17" s="199"/>
      <c r="F17" s="200"/>
      <c r="G17" s="96"/>
      <c r="H17" s="96"/>
      <c r="I17" s="165"/>
      <c r="J17" s="165"/>
      <c r="K17" s="166"/>
    </row>
    <row r="18" spans="2:14" s="39" customFormat="1" ht="24" hidden="1" customHeight="1" thickBot="1" x14ac:dyDescent="0.6">
      <c r="B18" s="123"/>
      <c r="C18" s="124"/>
      <c r="D18" s="159"/>
      <c r="E18" s="221" t="s">
        <v>101</v>
      </c>
      <c r="F18" s="192"/>
      <c r="G18" s="113" t="e" cm="1">
        <f t="array" ref="G18">_xlfn.IFS(AND(E17="無し",F9&lt;100),2,AND(E17="無し",F9&gt;=100),4,E17="有り",0)</f>
        <v>#N/A</v>
      </c>
      <c r="H18" s="88" t="s">
        <v>102</v>
      </c>
      <c r="I18" s="191"/>
      <c r="J18" s="191"/>
      <c r="K18" s="198"/>
      <c r="N18" s="39" t="s">
        <v>68</v>
      </c>
    </row>
    <row r="19" spans="2:14" s="39" customFormat="1" ht="24" hidden="1" customHeight="1" thickBot="1" x14ac:dyDescent="0.6">
      <c r="B19" s="160"/>
      <c r="C19" s="161"/>
      <c r="D19" s="162"/>
      <c r="E19" s="143" t="s">
        <v>104</v>
      </c>
      <c r="F19" s="144"/>
      <c r="G19" s="144"/>
      <c r="H19" s="144"/>
      <c r="I19" s="144"/>
      <c r="J19" s="144"/>
      <c r="K19" s="167"/>
    </row>
    <row r="20" spans="2:14" s="37" customFormat="1" ht="19.5" hidden="1" customHeight="1" x14ac:dyDescent="0.55000000000000004">
      <c r="B20" s="125" t="s">
        <v>11</v>
      </c>
      <c r="C20" s="126"/>
      <c r="D20" s="126"/>
      <c r="E20" s="212"/>
      <c r="F20" s="213"/>
      <c r="G20" s="213"/>
      <c r="H20" s="213"/>
      <c r="I20" s="213"/>
      <c r="J20" s="213"/>
      <c r="K20" s="214"/>
    </row>
    <row r="21" spans="2:14" s="37" customFormat="1" ht="19" hidden="1" customHeight="1" thickBot="1" x14ac:dyDescent="0.6">
      <c r="B21" s="127"/>
      <c r="C21" s="128"/>
      <c r="D21" s="128"/>
      <c r="E21" s="215"/>
      <c r="F21" s="216"/>
      <c r="G21" s="216"/>
      <c r="H21" s="216"/>
      <c r="I21" s="216"/>
      <c r="J21" s="216"/>
      <c r="K21" s="217"/>
    </row>
    <row r="22" spans="2:14" s="37" customFormat="1" ht="31.5" hidden="1" customHeight="1" thickTop="1" thickBot="1" x14ac:dyDescent="0.6">
      <c r="B22" s="131" t="s">
        <v>60</v>
      </c>
      <c r="C22" s="132"/>
      <c r="D22" s="133"/>
      <c r="E22" s="205" t="s">
        <v>108</v>
      </c>
      <c r="F22" s="206"/>
      <c r="G22" s="206"/>
      <c r="H22" s="206"/>
      <c r="I22" s="206"/>
      <c r="J22" s="206"/>
      <c r="K22" s="207"/>
    </row>
    <row r="23" spans="2:14" s="37" customFormat="1" ht="31.5" hidden="1" customHeight="1" thickBot="1" x14ac:dyDescent="0.6">
      <c r="B23" s="134"/>
      <c r="C23" s="135"/>
      <c r="D23" s="136"/>
      <c r="E23" s="190" t="s">
        <v>107</v>
      </c>
      <c r="F23" s="191"/>
      <c r="G23" s="192"/>
      <c r="H23" s="192"/>
      <c r="I23" s="192"/>
      <c r="J23" s="192"/>
      <c r="K23" s="193"/>
    </row>
    <row r="24" spans="2:14" s="37" customFormat="1" ht="31.5" hidden="1" customHeight="1" thickBot="1" x14ac:dyDescent="0.6">
      <c r="B24" s="137"/>
      <c r="C24" s="138"/>
      <c r="D24" s="139"/>
      <c r="E24" s="194" t="s">
        <v>61</v>
      </c>
      <c r="F24" s="195"/>
      <c r="G24" s="196"/>
      <c r="H24" s="196"/>
      <c r="I24" s="196"/>
      <c r="J24" s="196"/>
      <c r="K24" s="197"/>
    </row>
    <row r="25" spans="2:14" s="37" customFormat="1" ht="19" customHeight="1" x14ac:dyDescent="0.55000000000000004">
      <c r="B25" s="43"/>
      <c r="C25" s="43"/>
      <c r="D25" s="43"/>
      <c r="E25" s="43"/>
      <c r="F25" s="43"/>
      <c r="G25" s="43"/>
      <c r="H25" s="43"/>
      <c r="I25" s="43"/>
      <c r="J25" s="43"/>
      <c r="K25" s="43"/>
    </row>
    <row r="26" spans="2:14" s="37" customFormat="1" ht="19" customHeight="1" thickBot="1" x14ac:dyDescent="0.6">
      <c r="B26" s="44" t="s">
        <v>62</v>
      </c>
      <c r="C26" s="43"/>
      <c r="D26" s="43"/>
      <c r="E26" s="43"/>
      <c r="F26" s="43"/>
      <c r="G26" s="43"/>
      <c r="H26" s="43"/>
      <c r="I26" s="43"/>
      <c r="J26" s="43"/>
      <c r="K26" s="43"/>
    </row>
    <row r="27" spans="2:14" s="50" customFormat="1" ht="19.5" customHeight="1" thickBot="1" x14ac:dyDescent="0.6">
      <c r="B27" s="45" t="s">
        <v>63</v>
      </c>
      <c r="C27" s="46" t="s">
        <v>65</v>
      </c>
      <c r="D27" s="46"/>
      <c r="E27" s="46"/>
      <c r="F27" s="46"/>
      <c r="G27" s="55" t="s">
        <v>66</v>
      </c>
      <c r="H27" s="47"/>
      <c r="I27" s="46"/>
      <c r="J27" s="48"/>
      <c r="K27" s="49"/>
    </row>
    <row r="28" spans="2:14" s="37" customFormat="1" ht="22.5" x14ac:dyDescent="0.55000000000000004"/>
    <row r="29" spans="2:14" s="37" customFormat="1" ht="27" thickBot="1" x14ac:dyDescent="0.6">
      <c r="B29" s="51" t="s">
        <v>64</v>
      </c>
    </row>
    <row r="30" spans="2:14" s="37" customFormat="1" ht="22.5" x14ac:dyDescent="0.55000000000000004">
      <c r="B30" s="63"/>
      <c r="C30" s="64"/>
      <c r="D30" s="64"/>
      <c r="E30" s="64"/>
      <c r="F30" s="64"/>
      <c r="G30" s="64"/>
      <c r="H30" s="64"/>
      <c r="I30" s="64"/>
      <c r="J30" s="64"/>
      <c r="K30" s="65"/>
    </row>
    <row r="31" spans="2:14" s="37" customFormat="1" ht="22.5" x14ac:dyDescent="0.55000000000000004">
      <c r="B31" s="66"/>
      <c r="C31" s="67"/>
      <c r="D31" s="67"/>
      <c r="E31" s="67"/>
      <c r="F31" s="67"/>
      <c r="G31" s="67"/>
      <c r="H31" s="67"/>
      <c r="I31" s="67"/>
      <c r="J31" s="67"/>
      <c r="K31" s="62"/>
    </row>
    <row r="32" spans="2:14" s="37" customFormat="1" ht="22.5" x14ac:dyDescent="0.55000000000000004">
      <c r="B32" s="66"/>
      <c r="C32" s="67"/>
      <c r="D32" s="67"/>
      <c r="E32" s="67"/>
      <c r="F32" s="67"/>
      <c r="G32" s="67"/>
      <c r="H32" s="67"/>
      <c r="I32" s="67"/>
      <c r="J32" s="67"/>
      <c r="K32" s="62"/>
    </row>
    <row r="33" spans="2:11" s="37" customFormat="1" ht="22.5" x14ac:dyDescent="0.55000000000000004">
      <c r="B33" s="66"/>
      <c r="C33" s="67"/>
      <c r="D33" s="67"/>
      <c r="E33" s="67"/>
      <c r="F33" s="67"/>
      <c r="G33" s="67"/>
      <c r="H33" s="67"/>
      <c r="I33" s="67"/>
      <c r="J33" s="67"/>
      <c r="K33" s="62"/>
    </row>
    <row r="34" spans="2:11" s="37" customFormat="1" ht="22.5" x14ac:dyDescent="0.55000000000000004">
      <c r="B34" s="66"/>
      <c r="C34" s="67"/>
      <c r="D34" s="67"/>
      <c r="E34" s="67"/>
      <c r="F34" s="67"/>
      <c r="G34" s="67"/>
      <c r="H34" s="67"/>
      <c r="I34" s="67"/>
      <c r="J34" s="67"/>
      <c r="K34" s="62"/>
    </row>
    <row r="35" spans="2:11" s="37" customFormat="1" ht="22.5" x14ac:dyDescent="0.55000000000000004">
      <c r="B35" s="66"/>
      <c r="C35" s="67"/>
      <c r="D35" s="67"/>
      <c r="E35" s="67"/>
      <c r="F35" s="67"/>
      <c r="G35" s="67"/>
      <c r="H35" s="67"/>
      <c r="I35" s="67"/>
      <c r="J35" s="67"/>
      <c r="K35" s="62"/>
    </row>
    <row r="36" spans="2:11" s="37" customFormat="1" ht="22.5" x14ac:dyDescent="0.55000000000000004">
      <c r="B36" s="66"/>
      <c r="C36" s="67"/>
      <c r="D36" s="67"/>
      <c r="E36" s="67"/>
      <c r="F36" s="67"/>
      <c r="G36" s="67"/>
      <c r="H36" s="67"/>
      <c r="I36" s="67"/>
      <c r="J36" s="67"/>
      <c r="K36" s="62"/>
    </row>
    <row r="37" spans="2:11" s="37" customFormat="1" ht="22.5" x14ac:dyDescent="0.55000000000000004">
      <c r="B37" s="66"/>
      <c r="C37" s="67"/>
      <c r="D37" s="67"/>
      <c r="E37" s="67"/>
      <c r="F37" s="67"/>
      <c r="G37" s="67"/>
      <c r="H37" s="67"/>
      <c r="I37" s="67"/>
      <c r="J37" s="67"/>
      <c r="K37" s="62"/>
    </row>
    <row r="38" spans="2:11" s="37" customFormat="1" ht="22.5" x14ac:dyDescent="0.55000000000000004">
      <c r="B38" s="66"/>
      <c r="C38" s="67"/>
      <c r="D38" s="67"/>
      <c r="E38" s="67"/>
      <c r="F38" s="67"/>
      <c r="G38" s="67"/>
      <c r="H38" s="67"/>
      <c r="I38" s="67"/>
      <c r="J38" s="67"/>
      <c r="K38" s="62"/>
    </row>
    <row r="39" spans="2:11" s="37" customFormat="1" ht="22.5" x14ac:dyDescent="0.55000000000000004">
      <c r="B39" s="66"/>
      <c r="C39" s="67"/>
      <c r="D39" s="67"/>
      <c r="E39" s="67"/>
      <c r="F39" s="67"/>
      <c r="G39" s="67"/>
      <c r="H39" s="67"/>
      <c r="I39" s="67"/>
      <c r="J39" s="67"/>
      <c r="K39" s="62"/>
    </row>
    <row r="40" spans="2:11" x14ac:dyDescent="0.55000000000000004">
      <c r="B40" s="68"/>
      <c r="C40" s="69"/>
      <c r="D40" s="69"/>
      <c r="E40" s="69"/>
      <c r="F40" s="69"/>
      <c r="G40" s="69"/>
      <c r="H40" s="69"/>
      <c r="I40" s="69"/>
      <c r="J40" s="69"/>
      <c r="K40" s="70"/>
    </row>
    <row r="41" spans="2:11" x14ac:dyDescent="0.55000000000000004">
      <c r="B41" s="68"/>
      <c r="C41" s="69"/>
      <c r="D41" s="69"/>
      <c r="E41" s="69"/>
      <c r="F41" s="69"/>
      <c r="G41" s="69"/>
      <c r="H41" s="69"/>
      <c r="I41" s="69"/>
      <c r="J41" s="69"/>
      <c r="K41" s="70"/>
    </row>
    <row r="42" spans="2:11" x14ac:dyDescent="0.55000000000000004">
      <c r="B42" s="68"/>
      <c r="C42" s="69"/>
      <c r="D42" s="69"/>
      <c r="E42" s="69"/>
      <c r="F42" s="69"/>
      <c r="G42" s="69"/>
      <c r="H42" s="69"/>
      <c r="I42" s="69"/>
      <c r="J42" s="69"/>
      <c r="K42" s="70"/>
    </row>
    <row r="43" spans="2:11" x14ac:dyDescent="0.55000000000000004">
      <c r="B43" s="68"/>
      <c r="C43" s="69"/>
      <c r="D43" s="69"/>
      <c r="E43" s="69"/>
      <c r="F43" s="69"/>
      <c r="G43" s="69"/>
      <c r="H43" s="69"/>
      <c r="I43" s="69"/>
      <c r="J43" s="69"/>
      <c r="K43" s="70"/>
    </row>
    <row r="44" spans="2:11" x14ac:dyDescent="0.55000000000000004">
      <c r="B44" s="68"/>
      <c r="C44" s="69"/>
      <c r="D44" s="69"/>
      <c r="E44" s="69"/>
      <c r="F44" s="69"/>
      <c r="G44" s="69"/>
      <c r="H44" s="69"/>
      <c r="I44" s="69"/>
      <c r="J44" s="69"/>
      <c r="K44" s="70"/>
    </row>
    <row r="45" spans="2:11" x14ac:dyDescent="0.55000000000000004">
      <c r="B45" s="68"/>
      <c r="C45" s="69"/>
      <c r="D45" s="69"/>
      <c r="E45" s="69"/>
      <c r="F45" s="69"/>
      <c r="G45" s="69"/>
      <c r="H45" s="69"/>
      <c r="I45" s="69"/>
      <c r="J45" s="69"/>
      <c r="K45" s="70"/>
    </row>
    <row r="46" spans="2:11" x14ac:dyDescent="0.55000000000000004">
      <c r="B46" s="68"/>
      <c r="C46" s="69"/>
      <c r="D46" s="69"/>
      <c r="E46" s="69"/>
      <c r="F46" s="69"/>
      <c r="G46" s="69"/>
      <c r="H46" s="69"/>
      <c r="I46" s="69"/>
      <c r="J46" s="69"/>
      <c r="K46" s="70"/>
    </row>
    <row r="47" spans="2:11" x14ac:dyDescent="0.55000000000000004">
      <c r="B47" s="68"/>
      <c r="C47" s="69"/>
      <c r="D47" s="69"/>
      <c r="E47" s="69"/>
      <c r="F47" s="69"/>
      <c r="G47" s="69"/>
      <c r="H47" s="69"/>
      <c r="I47" s="69"/>
      <c r="J47" s="69"/>
      <c r="K47" s="70"/>
    </row>
    <row r="48" spans="2:11" x14ac:dyDescent="0.55000000000000004">
      <c r="B48" s="68"/>
      <c r="C48" s="69"/>
      <c r="D48" s="69"/>
      <c r="E48" s="69"/>
      <c r="F48" s="69"/>
      <c r="G48" s="69"/>
      <c r="H48" s="69"/>
      <c r="I48" s="69"/>
      <c r="J48" s="69"/>
      <c r="K48" s="70"/>
    </row>
    <row r="49" spans="2:11" x14ac:dyDescent="0.55000000000000004">
      <c r="B49" s="68"/>
      <c r="C49" s="69"/>
      <c r="D49" s="69"/>
      <c r="E49" s="69"/>
      <c r="F49" s="69"/>
      <c r="G49" s="69"/>
      <c r="H49" s="69"/>
      <c r="I49" s="69"/>
      <c r="J49" s="69"/>
      <c r="K49" s="70"/>
    </row>
    <row r="50" spans="2:11" x14ac:dyDescent="0.55000000000000004">
      <c r="B50" s="68"/>
      <c r="C50" s="69"/>
      <c r="D50" s="69"/>
      <c r="E50" s="69"/>
      <c r="F50" s="69"/>
      <c r="G50" s="69"/>
      <c r="H50" s="69"/>
      <c r="I50" s="69"/>
      <c r="J50" s="69"/>
      <c r="K50" s="70"/>
    </row>
    <row r="51" spans="2:11" x14ac:dyDescent="0.55000000000000004">
      <c r="B51" s="68"/>
      <c r="C51" s="69"/>
      <c r="D51" s="69"/>
      <c r="E51" s="69"/>
      <c r="F51" s="69"/>
      <c r="G51" s="69"/>
      <c r="H51" s="69"/>
      <c r="I51" s="69"/>
      <c r="J51" s="69"/>
      <c r="K51" s="70"/>
    </row>
    <row r="52" spans="2:11" x14ac:dyDescent="0.55000000000000004">
      <c r="B52" s="68"/>
      <c r="C52" s="69"/>
      <c r="D52" s="69"/>
      <c r="E52" s="69"/>
      <c r="F52" s="69"/>
      <c r="G52" s="69"/>
      <c r="H52" s="69"/>
      <c r="I52" s="69"/>
      <c r="J52" s="69"/>
      <c r="K52" s="70"/>
    </row>
    <row r="53" spans="2:11" x14ac:dyDescent="0.55000000000000004">
      <c r="B53" s="68"/>
      <c r="C53" s="69"/>
      <c r="D53" s="69"/>
      <c r="E53" s="69"/>
      <c r="F53" s="69"/>
      <c r="G53" s="69"/>
      <c r="H53" s="69"/>
      <c r="I53" s="69"/>
      <c r="J53" s="69"/>
      <c r="K53" s="70"/>
    </row>
    <row r="54" spans="2:11" x14ac:dyDescent="0.55000000000000004">
      <c r="B54" s="68"/>
      <c r="C54" s="69"/>
      <c r="D54" s="69"/>
      <c r="E54" s="69"/>
      <c r="F54" s="69"/>
      <c r="G54" s="69"/>
      <c r="H54" s="69"/>
      <c r="I54" s="69"/>
      <c r="J54" s="69"/>
      <c r="K54" s="70"/>
    </row>
    <row r="55" spans="2:11" x14ac:dyDescent="0.55000000000000004">
      <c r="B55" s="68"/>
      <c r="C55" s="69"/>
      <c r="D55" s="69"/>
      <c r="E55" s="69"/>
      <c r="F55" s="69"/>
      <c r="G55" s="69"/>
      <c r="H55" s="69"/>
      <c r="I55" s="69"/>
      <c r="J55" s="69"/>
      <c r="K55" s="70"/>
    </row>
    <row r="56" spans="2:11" x14ac:dyDescent="0.55000000000000004">
      <c r="B56" s="68"/>
      <c r="C56" s="69"/>
      <c r="D56" s="69"/>
      <c r="E56" s="69"/>
      <c r="F56" s="69"/>
      <c r="G56" s="69"/>
      <c r="H56" s="69"/>
      <c r="I56" s="69"/>
      <c r="J56" s="69"/>
      <c r="K56" s="70"/>
    </row>
    <row r="57" spans="2:11" x14ac:dyDescent="0.55000000000000004">
      <c r="B57" s="68"/>
      <c r="C57" s="69"/>
      <c r="D57" s="69"/>
      <c r="E57" s="69"/>
      <c r="F57" s="69"/>
      <c r="G57" s="69"/>
      <c r="H57" s="69"/>
      <c r="I57" s="69"/>
      <c r="J57" s="69"/>
      <c r="K57" s="70"/>
    </row>
    <row r="58" spans="2:11" x14ac:dyDescent="0.55000000000000004">
      <c r="B58" s="68"/>
      <c r="C58" s="69"/>
      <c r="D58" s="69"/>
      <c r="E58" s="69"/>
      <c r="F58" s="69"/>
      <c r="G58" s="69"/>
      <c r="H58" s="69"/>
      <c r="I58" s="69"/>
      <c r="J58" s="69"/>
      <c r="K58" s="70"/>
    </row>
    <row r="59" spans="2:11" ht="18.5" thickBot="1" x14ac:dyDescent="0.6">
      <c r="B59" s="71"/>
      <c r="C59" s="72"/>
      <c r="D59" s="72"/>
      <c r="E59" s="72"/>
      <c r="F59" s="72"/>
      <c r="G59" s="72"/>
      <c r="H59" s="72"/>
      <c r="I59" s="72"/>
      <c r="J59" s="72"/>
      <c r="K59" s="73"/>
    </row>
  </sheetData>
  <mergeCells count="32">
    <mergeCell ref="B20:D21"/>
    <mergeCell ref="E20:K21"/>
    <mergeCell ref="B22:D24"/>
    <mergeCell ref="E22:K22"/>
    <mergeCell ref="E23:F23"/>
    <mergeCell ref="G23:K23"/>
    <mergeCell ref="E24:F24"/>
    <mergeCell ref="G24:K24"/>
    <mergeCell ref="B15:D15"/>
    <mergeCell ref="E15:K15"/>
    <mergeCell ref="B16:D16"/>
    <mergeCell ref="E16:K16"/>
    <mergeCell ref="B17:D19"/>
    <mergeCell ref="E17:F17"/>
    <mergeCell ref="I17:K17"/>
    <mergeCell ref="E18:F18"/>
    <mergeCell ref="I18:K18"/>
    <mergeCell ref="E19:K19"/>
    <mergeCell ref="L13:M13"/>
    <mergeCell ref="E14:K14"/>
    <mergeCell ref="E2:J2"/>
    <mergeCell ref="B5:K5"/>
    <mergeCell ref="B7:D7"/>
    <mergeCell ref="E7:K7"/>
    <mergeCell ref="B8:D8"/>
    <mergeCell ref="B9:D9"/>
    <mergeCell ref="F9:G9"/>
    <mergeCell ref="B10:D10"/>
    <mergeCell ref="B11:D14"/>
    <mergeCell ref="E11:K11"/>
    <mergeCell ref="E12:K12"/>
    <mergeCell ref="E13:K13"/>
  </mergeCells>
  <phoneticPr fontId="2"/>
  <conditionalFormatting sqref="E14:K14">
    <cfRule type="containsErrors" dxfId="2" priority="1">
      <formula>ISERROR(E14)</formula>
    </cfRule>
  </conditionalFormatting>
  <conditionalFormatting sqref="G18">
    <cfRule type="containsErrors" dxfId="1" priority="2">
      <formula>ISERROR(G18)</formula>
    </cfRule>
  </conditionalFormatting>
  <dataValidations count="1">
    <dataValidation type="list" allowBlank="1" showInputMessage="1" showErrorMessage="1" sqref="E17" xr:uid="{ECA2E628-4DE7-4FA3-930C-CE61A7FF5471}">
      <formula1>"有り,無し"</formula1>
    </dataValidation>
  </dataValidations>
  <hyperlinks>
    <hyperlink ref="G27" r:id="rId1" xr:uid="{9E00C2DF-8AB6-47D7-BF7C-72082A15C1DC}"/>
  </hyperlinks>
  <printOptions horizontalCentered="1"/>
  <pageMargins left="0.23622047244094491" right="0.23622047244094491" top="0.74803149606299213" bottom="0.74803149606299213" header="0.31496062992125984" footer="0.31496062992125984"/>
  <pageSetup paperSize="9" scale="77" orientation="portrait" r:id="rId2"/>
  <headerFooter>
    <oddHeader>&amp;C&amp;18 2019提供品・NASウォーター【発注書】</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6771B96-5C13-4B95-B7B0-1D6B64D99806}">
          <x14:formula1>
            <xm:f>西濃運輸営業所一覧!$A$3:$A$248</xm:f>
          </x14:formula1>
          <xm:sqref>E13:K13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02F3C-7CE4-49F0-A7D5-CABCF856853E}">
  <dimension ref="A1:F248"/>
  <sheetViews>
    <sheetView topLeftCell="A16" workbookViewId="0">
      <selection activeCell="C20" sqref="C20"/>
    </sheetView>
  </sheetViews>
  <sheetFormatPr defaultRowHeight="18" x14ac:dyDescent="0.55000000000000004"/>
  <cols>
    <col min="1" max="1" width="20.33203125" style="117" customWidth="1"/>
    <col min="2" max="2" width="11.4140625" style="117" customWidth="1"/>
    <col min="3" max="3" width="50.6640625" style="117" customWidth="1"/>
    <col min="4" max="6" width="21.33203125" style="117" customWidth="1"/>
    <col min="7" max="16384" width="8.6640625" style="117"/>
  </cols>
  <sheetData>
    <row r="1" spans="1:6" x14ac:dyDescent="0.55000000000000004">
      <c r="A1" s="223" t="s">
        <v>114</v>
      </c>
      <c r="B1" s="223" t="s">
        <v>115</v>
      </c>
      <c r="C1" s="223" t="s">
        <v>116</v>
      </c>
      <c r="D1" s="222" t="s">
        <v>113</v>
      </c>
      <c r="E1" s="222"/>
      <c r="F1" s="222"/>
    </row>
    <row r="2" spans="1:6" x14ac:dyDescent="0.55000000000000004">
      <c r="A2" s="223"/>
      <c r="B2" s="223"/>
      <c r="C2" s="223"/>
      <c r="D2" s="120" t="s">
        <v>117</v>
      </c>
      <c r="E2" s="120" t="s">
        <v>118</v>
      </c>
      <c r="F2" s="120" t="s">
        <v>119</v>
      </c>
    </row>
    <row r="3" spans="1:6" x14ac:dyDescent="0.55000000000000004">
      <c r="A3" s="119" t="s">
        <v>120</v>
      </c>
      <c r="B3" s="119" t="s">
        <v>121</v>
      </c>
      <c r="C3" s="119" t="s">
        <v>122</v>
      </c>
      <c r="D3" s="119" t="s">
        <v>123</v>
      </c>
      <c r="E3" s="119" t="s">
        <v>123</v>
      </c>
      <c r="F3" s="119" t="s">
        <v>123</v>
      </c>
    </row>
    <row r="4" spans="1:6" x14ac:dyDescent="0.55000000000000004">
      <c r="A4" s="118" t="s">
        <v>124</v>
      </c>
      <c r="B4" s="118" t="s">
        <v>125</v>
      </c>
      <c r="C4" s="118" t="s">
        <v>126</v>
      </c>
      <c r="D4" s="118" t="s">
        <v>123</v>
      </c>
      <c r="E4" s="118" t="s">
        <v>123</v>
      </c>
      <c r="F4" s="118" t="s">
        <v>127</v>
      </c>
    </row>
    <row r="5" spans="1:6" x14ac:dyDescent="0.55000000000000004">
      <c r="A5" s="119" t="s">
        <v>128</v>
      </c>
      <c r="B5" s="119" t="s">
        <v>129</v>
      </c>
      <c r="C5" s="119" t="s">
        <v>130</v>
      </c>
      <c r="D5" s="119" t="s">
        <v>131</v>
      </c>
      <c r="E5" s="119" t="s">
        <v>131</v>
      </c>
      <c r="F5" s="119" t="s">
        <v>127</v>
      </c>
    </row>
    <row r="6" spans="1:6" x14ac:dyDescent="0.55000000000000004">
      <c r="A6" s="118" t="s">
        <v>132</v>
      </c>
      <c r="B6" s="118" t="s">
        <v>133</v>
      </c>
      <c r="C6" s="118" t="s">
        <v>134</v>
      </c>
      <c r="D6" s="118" t="s">
        <v>131</v>
      </c>
      <c r="E6" s="118" t="s">
        <v>127</v>
      </c>
      <c r="F6" s="118" t="s">
        <v>127</v>
      </c>
    </row>
    <row r="7" spans="1:6" x14ac:dyDescent="0.55000000000000004">
      <c r="A7" s="119" t="s">
        <v>135</v>
      </c>
      <c r="B7" s="119" t="s">
        <v>136</v>
      </c>
      <c r="C7" s="119" t="s">
        <v>137</v>
      </c>
      <c r="D7" s="119" t="s">
        <v>123</v>
      </c>
      <c r="E7" s="119" t="s">
        <v>123</v>
      </c>
      <c r="F7" s="119" t="s">
        <v>123</v>
      </c>
    </row>
    <row r="8" spans="1:6" x14ac:dyDescent="0.55000000000000004">
      <c r="A8" s="118" t="s">
        <v>138</v>
      </c>
      <c r="B8" s="118" t="s">
        <v>139</v>
      </c>
      <c r="C8" s="118" t="s">
        <v>140</v>
      </c>
      <c r="D8" s="118" t="s">
        <v>141</v>
      </c>
      <c r="E8" s="118" t="s">
        <v>127</v>
      </c>
      <c r="F8" s="118" t="s">
        <v>127</v>
      </c>
    </row>
    <row r="9" spans="1:6" x14ac:dyDescent="0.55000000000000004">
      <c r="A9" s="119" t="s">
        <v>142</v>
      </c>
      <c r="B9" s="119" t="s">
        <v>143</v>
      </c>
      <c r="C9" s="119" t="s">
        <v>144</v>
      </c>
      <c r="D9" s="119" t="s">
        <v>141</v>
      </c>
      <c r="E9" s="119" t="s">
        <v>127</v>
      </c>
      <c r="F9" s="119" t="s">
        <v>145</v>
      </c>
    </row>
    <row r="10" spans="1:6" x14ac:dyDescent="0.55000000000000004">
      <c r="A10" s="118" t="s">
        <v>146</v>
      </c>
      <c r="B10" s="118" t="s">
        <v>147</v>
      </c>
      <c r="C10" s="118" t="s">
        <v>148</v>
      </c>
      <c r="D10" s="118" t="s">
        <v>123</v>
      </c>
      <c r="E10" s="118" t="s">
        <v>123</v>
      </c>
      <c r="F10" s="118" t="s">
        <v>127</v>
      </c>
    </row>
    <row r="11" spans="1:6" x14ac:dyDescent="0.55000000000000004">
      <c r="A11" s="119" t="s">
        <v>149</v>
      </c>
      <c r="B11" s="119" t="s">
        <v>150</v>
      </c>
      <c r="C11" s="119" t="s">
        <v>151</v>
      </c>
      <c r="D11" s="119" t="s">
        <v>152</v>
      </c>
      <c r="E11" s="119" t="s">
        <v>131</v>
      </c>
      <c r="F11" s="119" t="s">
        <v>127</v>
      </c>
    </row>
    <row r="12" spans="1:6" x14ac:dyDescent="0.55000000000000004">
      <c r="A12" s="118" t="s">
        <v>153</v>
      </c>
      <c r="B12" s="118" t="s">
        <v>154</v>
      </c>
      <c r="C12" s="118" t="s">
        <v>155</v>
      </c>
      <c r="D12" s="118" t="s">
        <v>127</v>
      </c>
      <c r="E12" s="118" t="s">
        <v>156</v>
      </c>
      <c r="F12" s="118" t="s">
        <v>145</v>
      </c>
    </row>
    <row r="13" spans="1:6" x14ac:dyDescent="0.55000000000000004">
      <c r="A13" s="119" t="s">
        <v>157</v>
      </c>
      <c r="B13" s="119" t="s">
        <v>158</v>
      </c>
      <c r="C13" s="119" t="s">
        <v>159</v>
      </c>
      <c r="D13" s="119" t="s">
        <v>127</v>
      </c>
      <c r="E13" s="119" t="s">
        <v>127</v>
      </c>
      <c r="F13" s="119" t="s">
        <v>127</v>
      </c>
    </row>
    <row r="14" spans="1:6" x14ac:dyDescent="0.55000000000000004">
      <c r="A14" s="118" t="s">
        <v>160</v>
      </c>
      <c r="B14" s="118" t="s">
        <v>161</v>
      </c>
      <c r="C14" s="118" t="s">
        <v>162</v>
      </c>
      <c r="D14" s="118" t="s">
        <v>123</v>
      </c>
      <c r="E14" s="118" t="s">
        <v>123</v>
      </c>
      <c r="F14" s="118" t="s">
        <v>123</v>
      </c>
    </row>
    <row r="15" spans="1:6" x14ac:dyDescent="0.55000000000000004">
      <c r="A15" s="119" t="s">
        <v>163</v>
      </c>
      <c r="B15" s="119" t="s">
        <v>164</v>
      </c>
      <c r="C15" s="119" t="s">
        <v>165</v>
      </c>
      <c r="D15" s="119" t="s">
        <v>123</v>
      </c>
      <c r="E15" s="119" t="s">
        <v>123</v>
      </c>
      <c r="F15" s="119" t="s">
        <v>123</v>
      </c>
    </row>
    <row r="16" spans="1:6" x14ac:dyDescent="0.55000000000000004">
      <c r="A16" s="118" t="s">
        <v>166</v>
      </c>
      <c r="B16" s="118" t="s">
        <v>167</v>
      </c>
      <c r="C16" s="118" t="s">
        <v>168</v>
      </c>
      <c r="D16" s="118" t="s">
        <v>127</v>
      </c>
      <c r="E16" s="118" t="s">
        <v>127</v>
      </c>
      <c r="F16" s="118" t="s">
        <v>156</v>
      </c>
    </row>
    <row r="17" spans="1:6" x14ac:dyDescent="0.55000000000000004">
      <c r="A17" s="119" t="s">
        <v>169</v>
      </c>
      <c r="B17" s="119" t="s">
        <v>170</v>
      </c>
      <c r="C17" s="119" t="s">
        <v>171</v>
      </c>
      <c r="D17" s="119" t="s">
        <v>123</v>
      </c>
      <c r="E17" s="119" t="s">
        <v>123</v>
      </c>
      <c r="F17" s="119" t="s">
        <v>123</v>
      </c>
    </row>
    <row r="18" spans="1:6" x14ac:dyDescent="0.55000000000000004">
      <c r="A18" s="118" t="s">
        <v>172</v>
      </c>
      <c r="B18" s="118" t="s">
        <v>173</v>
      </c>
      <c r="C18" s="118" t="s">
        <v>174</v>
      </c>
      <c r="D18" s="118" t="s">
        <v>123</v>
      </c>
      <c r="E18" s="118" t="s">
        <v>123</v>
      </c>
      <c r="F18" s="118" t="s">
        <v>123</v>
      </c>
    </row>
    <row r="19" spans="1:6" x14ac:dyDescent="0.55000000000000004">
      <c r="A19" s="119" t="s">
        <v>175</v>
      </c>
      <c r="B19" s="119" t="s">
        <v>176</v>
      </c>
      <c r="C19" s="119" t="s">
        <v>177</v>
      </c>
      <c r="D19" s="119" t="s">
        <v>131</v>
      </c>
      <c r="E19" s="119" t="s">
        <v>131</v>
      </c>
      <c r="F19" s="119" t="s">
        <v>127</v>
      </c>
    </row>
    <row r="20" spans="1:6" x14ac:dyDescent="0.55000000000000004">
      <c r="A20" s="118" t="s">
        <v>178</v>
      </c>
      <c r="B20" s="118" t="s">
        <v>179</v>
      </c>
      <c r="C20" s="118" t="s">
        <v>180</v>
      </c>
      <c r="D20" s="118" t="s">
        <v>141</v>
      </c>
      <c r="E20" s="118" t="s">
        <v>141</v>
      </c>
      <c r="F20" s="118" t="s">
        <v>145</v>
      </c>
    </row>
    <row r="21" spans="1:6" x14ac:dyDescent="0.55000000000000004">
      <c r="A21" s="119" t="s">
        <v>181</v>
      </c>
      <c r="B21" s="119" t="s">
        <v>182</v>
      </c>
      <c r="C21" s="119" t="s">
        <v>183</v>
      </c>
      <c r="D21" s="119" t="s">
        <v>123</v>
      </c>
      <c r="E21" s="119" t="s">
        <v>123</v>
      </c>
      <c r="F21" s="119" t="s">
        <v>123</v>
      </c>
    </row>
    <row r="22" spans="1:6" x14ac:dyDescent="0.55000000000000004">
      <c r="A22" s="118" t="s">
        <v>184</v>
      </c>
      <c r="B22" s="118" t="s">
        <v>185</v>
      </c>
      <c r="C22" s="118" t="s">
        <v>186</v>
      </c>
      <c r="D22" s="118" t="s">
        <v>123</v>
      </c>
      <c r="E22" s="118" t="s">
        <v>123</v>
      </c>
      <c r="F22" s="118" t="s">
        <v>123</v>
      </c>
    </row>
    <row r="23" spans="1:6" x14ac:dyDescent="0.55000000000000004">
      <c r="A23" s="119" t="s">
        <v>187</v>
      </c>
      <c r="B23" s="119" t="s">
        <v>188</v>
      </c>
      <c r="C23" s="119" t="s">
        <v>189</v>
      </c>
      <c r="D23" s="119" t="s">
        <v>141</v>
      </c>
      <c r="E23" s="119" t="s">
        <v>141</v>
      </c>
      <c r="F23" s="119" t="s">
        <v>127</v>
      </c>
    </row>
    <row r="24" spans="1:6" x14ac:dyDescent="0.55000000000000004">
      <c r="A24" s="118" t="s">
        <v>190</v>
      </c>
      <c r="B24" s="118" t="s">
        <v>191</v>
      </c>
      <c r="C24" s="118" t="s">
        <v>192</v>
      </c>
      <c r="D24" s="118" t="s">
        <v>141</v>
      </c>
      <c r="E24" s="118" t="s">
        <v>141</v>
      </c>
      <c r="F24" s="118" t="s">
        <v>127</v>
      </c>
    </row>
    <row r="25" spans="1:6" x14ac:dyDescent="0.55000000000000004">
      <c r="A25" s="119" t="s">
        <v>193</v>
      </c>
      <c r="B25" s="119" t="s">
        <v>194</v>
      </c>
      <c r="C25" s="119" t="s">
        <v>195</v>
      </c>
      <c r="D25" s="119" t="s">
        <v>123</v>
      </c>
      <c r="E25" s="119" t="s">
        <v>123</v>
      </c>
      <c r="F25" s="119" t="s">
        <v>123</v>
      </c>
    </row>
    <row r="26" spans="1:6" x14ac:dyDescent="0.55000000000000004">
      <c r="A26" s="118" t="s">
        <v>196</v>
      </c>
      <c r="B26" s="118" t="s">
        <v>197</v>
      </c>
      <c r="C26" s="118" t="s">
        <v>198</v>
      </c>
      <c r="D26" s="118" t="s">
        <v>123</v>
      </c>
      <c r="E26" s="118" t="s">
        <v>123</v>
      </c>
      <c r="F26" s="118" t="s">
        <v>123</v>
      </c>
    </row>
    <row r="27" spans="1:6" x14ac:dyDescent="0.55000000000000004">
      <c r="A27" s="119" t="s">
        <v>199</v>
      </c>
      <c r="B27" s="119" t="s">
        <v>200</v>
      </c>
      <c r="C27" s="119" t="s">
        <v>201</v>
      </c>
      <c r="D27" s="119" t="s">
        <v>123</v>
      </c>
      <c r="E27" s="119" t="s">
        <v>123</v>
      </c>
      <c r="F27" s="119" t="s">
        <v>123</v>
      </c>
    </row>
    <row r="28" spans="1:6" x14ac:dyDescent="0.55000000000000004">
      <c r="A28" s="118" t="s">
        <v>202</v>
      </c>
      <c r="B28" s="118" t="s">
        <v>203</v>
      </c>
      <c r="C28" s="118" t="s">
        <v>204</v>
      </c>
      <c r="D28" s="118" t="s">
        <v>205</v>
      </c>
      <c r="E28" s="118" t="s">
        <v>206</v>
      </c>
      <c r="F28" s="118" t="s">
        <v>145</v>
      </c>
    </row>
    <row r="29" spans="1:6" x14ac:dyDescent="0.55000000000000004">
      <c r="A29" s="119" t="s">
        <v>207</v>
      </c>
      <c r="B29" s="119" t="s">
        <v>208</v>
      </c>
      <c r="C29" s="119" t="s">
        <v>209</v>
      </c>
      <c r="D29" s="119" t="s">
        <v>141</v>
      </c>
      <c r="E29" s="119" t="s">
        <v>141</v>
      </c>
      <c r="F29" s="119" t="s">
        <v>127</v>
      </c>
    </row>
    <row r="30" spans="1:6" x14ac:dyDescent="0.55000000000000004">
      <c r="A30" s="118" t="s">
        <v>210</v>
      </c>
      <c r="B30" s="118" t="s">
        <v>211</v>
      </c>
      <c r="C30" s="118" t="s">
        <v>212</v>
      </c>
      <c r="D30" s="118" t="s">
        <v>123</v>
      </c>
      <c r="E30" s="118" t="s">
        <v>123</v>
      </c>
      <c r="F30" s="118" t="s">
        <v>123</v>
      </c>
    </row>
    <row r="31" spans="1:6" x14ac:dyDescent="0.55000000000000004">
      <c r="A31" s="119" t="s">
        <v>213</v>
      </c>
      <c r="B31" s="119" t="s">
        <v>214</v>
      </c>
      <c r="C31" s="119" t="s">
        <v>215</v>
      </c>
      <c r="D31" s="119" t="s">
        <v>123</v>
      </c>
      <c r="E31" s="119" t="s">
        <v>123</v>
      </c>
      <c r="F31" s="119" t="s">
        <v>216</v>
      </c>
    </row>
    <row r="32" spans="1:6" x14ac:dyDescent="0.55000000000000004">
      <c r="A32" s="118" t="s">
        <v>217</v>
      </c>
      <c r="B32" s="118" t="s">
        <v>218</v>
      </c>
      <c r="C32" s="118" t="s">
        <v>219</v>
      </c>
      <c r="D32" s="118" t="s">
        <v>123</v>
      </c>
      <c r="E32" s="118" t="s">
        <v>123</v>
      </c>
      <c r="F32" s="118" t="s">
        <v>123</v>
      </c>
    </row>
    <row r="33" spans="1:6" x14ac:dyDescent="0.55000000000000004">
      <c r="A33" s="119" t="s">
        <v>220</v>
      </c>
      <c r="B33" s="119" t="s">
        <v>221</v>
      </c>
      <c r="C33" s="119" t="s">
        <v>222</v>
      </c>
      <c r="D33" s="119" t="s">
        <v>123</v>
      </c>
      <c r="E33" s="119" t="s">
        <v>123</v>
      </c>
      <c r="F33" s="119" t="s">
        <v>123</v>
      </c>
    </row>
    <row r="34" spans="1:6" x14ac:dyDescent="0.55000000000000004">
      <c r="A34" s="118" t="s">
        <v>223</v>
      </c>
      <c r="B34" s="118" t="s">
        <v>224</v>
      </c>
      <c r="C34" s="118" t="s">
        <v>225</v>
      </c>
      <c r="D34" s="118" t="s">
        <v>123</v>
      </c>
      <c r="E34" s="118" t="s">
        <v>123</v>
      </c>
      <c r="F34" s="118" t="s">
        <v>123</v>
      </c>
    </row>
    <row r="35" spans="1:6" x14ac:dyDescent="0.55000000000000004">
      <c r="A35" s="119" t="s">
        <v>226</v>
      </c>
      <c r="B35" s="119" t="s">
        <v>227</v>
      </c>
      <c r="C35" s="119" t="s">
        <v>228</v>
      </c>
      <c r="D35" s="119" t="s">
        <v>141</v>
      </c>
      <c r="E35" s="119" t="s">
        <v>141</v>
      </c>
      <c r="F35" s="119" t="s">
        <v>141</v>
      </c>
    </row>
    <row r="36" spans="1:6" x14ac:dyDescent="0.55000000000000004">
      <c r="A36" s="118" t="s">
        <v>229</v>
      </c>
      <c r="B36" s="118" t="s">
        <v>230</v>
      </c>
      <c r="C36" s="118" t="s">
        <v>231</v>
      </c>
      <c r="D36" s="118" t="s">
        <v>123</v>
      </c>
      <c r="E36" s="118" t="s">
        <v>123</v>
      </c>
      <c r="F36" s="118" t="s">
        <v>123</v>
      </c>
    </row>
    <row r="37" spans="1:6" x14ac:dyDescent="0.55000000000000004">
      <c r="A37" s="119" t="s">
        <v>232</v>
      </c>
      <c r="B37" s="119" t="s">
        <v>233</v>
      </c>
      <c r="C37" s="119" t="s">
        <v>234</v>
      </c>
      <c r="D37" s="119" t="s">
        <v>123</v>
      </c>
      <c r="E37" s="119" t="s">
        <v>123</v>
      </c>
      <c r="F37" s="119" t="s">
        <v>123</v>
      </c>
    </row>
    <row r="38" spans="1:6" x14ac:dyDescent="0.55000000000000004">
      <c r="A38" s="118" t="s">
        <v>235</v>
      </c>
      <c r="B38" s="118" t="s">
        <v>236</v>
      </c>
      <c r="C38" s="118" t="s">
        <v>237</v>
      </c>
      <c r="D38" s="118" t="s">
        <v>123</v>
      </c>
      <c r="E38" s="118" t="s">
        <v>123</v>
      </c>
      <c r="F38" s="118" t="s">
        <v>238</v>
      </c>
    </row>
    <row r="39" spans="1:6" x14ac:dyDescent="0.55000000000000004">
      <c r="A39" s="119" t="s">
        <v>239</v>
      </c>
      <c r="B39" s="119" t="s">
        <v>240</v>
      </c>
      <c r="C39" s="119" t="s">
        <v>241</v>
      </c>
      <c r="D39" s="119" t="s">
        <v>123</v>
      </c>
      <c r="E39" s="119" t="s">
        <v>123</v>
      </c>
      <c r="F39" s="119" t="s">
        <v>123</v>
      </c>
    </row>
    <row r="40" spans="1:6" x14ac:dyDescent="0.55000000000000004">
      <c r="A40" s="118" t="s">
        <v>242</v>
      </c>
      <c r="B40" s="118" t="s">
        <v>243</v>
      </c>
      <c r="C40" s="118" t="s">
        <v>244</v>
      </c>
      <c r="D40" s="118" t="s">
        <v>123</v>
      </c>
      <c r="E40" s="118" t="s">
        <v>123</v>
      </c>
      <c r="F40" s="118" t="s">
        <v>123</v>
      </c>
    </row>
    <row r="41" spans="1:6" x14ac:dyDescent="0.55000000000000004">
      <c r="A41" s="119" t="s">
        <v>245</v>
      </c>
      <c r="B41" s="119" t="s">
        <v>246</v>
      </c>
      <c r="C41" s="119" t="s">
        <v>247</v>
      </c>
      <c r="D41" s="119" t="s">
        <v>123</v>
      </c>
      <c r="E41" s="119" t="s">
        <v>123</v>
      </c>
      <c r="F41" s="119" t="s">
        <v>123</v>
      </c>
    </row>
    <row r="42" spans="1:6" x14ac:dyDescent="0.55000000000000004">
      <c r="A42" s="118" t="s">
        <v>248</v>
      </c>
      <c r="B42" s="118" t="s">
        <v>249</v>
      </c>
      <c r="C42" s="118" t="s">
        <v>250</v>
      </c>
      <c r="D42" s="118" t="s">
        <v>123</v>
      </c>
      <c r="E42" s="118" t="s">
        <v>123</v>
      </c>
      <c r="F42" s="118" t="s">
        <v>123</v>
      </c>
    </row>
    <row r="43" spans="1:6" x14ac:dyDescent="0.55000000000000004">
      <c r="A43" s="119" t="s">
        <v>251</v>
      </c>
      <c r="B43" s="119" t="s">
        <v>252</v>
      </c>
      <c r="C43" s="119" t="s">
        <v>253</v>
      </c>
      <c r="D43" s="119" t="s">
        <v>123</v>
      </c>
      <c r="E43" s="119" t="s">
        <v>123</v>
      </c>
      <c r="F43" s="119" t="s">
        <v>123</v>
      </c>
    </row>
    <row r="44" spans="1:6" x14ac:dyDescent="0.55000000000000004">
      <c r="A44" s="118" t="s">
        <v>254</v>
      </c>
      <c r="B44" s="118" t="s">
        <v>255</v>
      </c>
      <c r="C44" s="118" t="s">
        <v>256</v>
      </c>
      <c r="D44" s="118" t="s">
        <v>123</v>
      </c>
      <c r="E44" s="118" t="s">
        <v>123</v>
      </c>
      <c r="F44" s="118" t="s">
        <v>123</v>
      </c>
    </row>
    <row r="45" spans="1:6" x14ac:dyDescent="0.55000000000000004">
      <c r="A45" s="119" t="s">
        <v>257</v>
      </c>
      <c r="B45" s="119" t="s">
        <v>258</v>
      </c>
      <c r="C45" s="119" t="s">
        <v>259</v>
      </c>
      <c r="D45" s="119" t="s">
        <v>123</v>
      </c>
      <c r="E45" s="119" t="s">
        <v>123</v>
      </c>
      <c r="F45" s="119" t="s">
        <v>123</v>
      </c>
    </row>
    <row r="46" spans="1:6" x14ac:dyDescent="0.55000000000000004">
      <c r="A46" s="118" t="s">
        <v>260</v>
      </c>
      <c r="B46" s="118" t="s">
        <v>261</v>
      </c>
      <c r="C46" s="118" t="s">
        <v>262</v>
      </c>
      <c r="D46" s="118" t="s">
        <v>152</v>
      </c>
      <c r="E46" s="118" t="s">
        <v>141</v>
      </c>
      <c r="F46" s="118" t="s">
        <v>145</v>
      </c>
    </row>
    <row r="47" spans="1:6" x14ac:dyDescent="0.55000000000000004">
      <c r="A47" s="119" t="s">
        <v>263</v>
      </c>
      <c r="B47" s="119" t="s">
        <v>264</v>
      </c>
      <c r="C47" s="119" t="s">
        <v>265</v>
      </c>
      <c r="D47" s="119" t="s">
        <v>123</v>
      </c>
      <c r="E47" s="119" t="s">
        <v>123</v>
      </c>
      <c r="F47" s="119" t="s">
        <v>123</v>
      </c>
    </row>
    <row r="48" spans="1:6" x14ac:dyDescent="0.55000000000000004">
      <c r="A48" s="118" t="s">
        <v>266</v>
      </c>
      <c r="B48" s="118" t="s">
        <v>267</v>
      </c>
      <c r="C48" s="118" t="s">
        <v>268</v>
      </c>
      <c r="D48" s="118" t="s">
        <v>123</v>
      </c>
      <c r="E48" s="118" t="s">
        <v>123</v>
      </c>
      <c r="F48" s="118" t="s">
        <v>123</v>
      </c>
    </row>
    <row r="49" spans="1:6" x14ac:dyDescent="0.55000000000000004">
      <c r="A49" s="119" t="s">
        <v>269</v>
      </c>
      <c r="B49" s="119" t="s">
        <v>270</v>
      </c>
      <c r="C49" s="119" t="s">
        <v>271</v>
      </c>
      <c r="D49" s="119" t="s">
        <v>123</v>
      </c>
      <c r="E49" s="119" t="s">
        <v>123</v>
      </c>
      <c r="F49" s="119" t="s">
        <v>123</v>
      </c>
    </row>
    <row r="50" spans="1:6" x14ac:dyDescent="0.55000000000000004">
      <c r="A50" s="118" t="s">
        <v>272</v>
      </c>
      <c r="B50" s="118" t="s">
        <v>273</v>
      </c>
      <c r="C50" s="118" t="s">
        <v>274</v>
      </c>
      <c r="D50" s="118" t="s">
        <v>123</v>
      </c>
      <c r="E50" s="118" t="s">
        <v>123</v>
      </c>
      <c r="F50" s="118" t="s">
        <v>123</v>
      </c>
    </row>
    <row r="51" spans="1:6" x14ac:dyDescent="0.55000000000000004">
      <c r="A51" s="119" t="s">
        <v>275</v>
      </c>
      <c r="B51" s="119" t="s">
        <v>276</v>
      </c>
      <c r="C51" s="119" t="s">
        <v>277</v>
      </c>
      <c r="D51" s="119" t="s">
        <v>131</v>
      </c>
      <c r="E51" s="119" t="s">
        <v>141</v>
      </c>
      <c r="F51" s="119" t="s">
        <v>145</v>
      </c>
    </row>
    <row r="52" spans="1:6" x14ac:dyDescent="0.55000000000000004">
      <c r="A52" s="118" t="s">
        <v>278</v>
      </c>
      <c r="B52" s="118" t="s">
        <v>279</v>
      </c>
      <c r="C52" s="118" t="s">
        <v>280</v>
      </c>
      <c r="D52" s="118" t="s">
        <v>123</v>
      </c>
      <c r="E52" s="118" t="s">
        <v>123</v>
      </c>
      <c r="F52" s="118" t="s">
        <v>123</v>
      </c>
    </row>
    <row r="53" spans="1:6" x14ac:dyDescent="0.55000000000000004">
      <c r="A53" s="119" t="s">
        <v>281</v>
      </c>
      <c r="B53" s="119" t="s">
        <v>282</v>
      </c>
      <c r="C53" s="119" t="s">
        <v>283</v>
      </c>
      <c r="D53" s="119" t="s">
        <v>123</v>
      </c>
      <c r="E53" s="119" t="s">
        <v>123</v>
      </c>
      <c r="F53" s="119" t="s">
        <v>123</v>
      </c>
    </row>
    <row r="54" spans="1:6" x14ac:dyDescent="0.55000000000000004">
      <c r="A54" s="118" t="s">
        <v>284</v>
      </c>
      <c r="B54" s="118" t="s">
        <v>285</v>
      </c>
      <c r="C54" s="118" t="s">
        <v>286</v>
      </c>
      <c r="D54" s="118" t="s">
        <v>123</v>
      </c>
      <c r="E54" s="118" t="s">
        <v>123</v>
      </c>
      <c r="F54" s="118" t="s">
        <v>123</v>
      </c>
    </row>
    <row r="55" spans="1:6" x14ac:dyDescent="0.55000000000000004">
      <c r="A55" s="119" t="s">
        <v>287</v>
      </c>
      <c r="B55" s="119" t="s">
        <v>288</v>
      </c>
      <c r="C55" s="119" t="s">
        <v>289</v>
      </c>
      <c r="D55" s="119" t="s">
        <v>123</v>
      </c>
      <c r="E55" s="119" t="s">
        <v>123</v>
      </c>
      <c r="F55" s="119" t="s">
        <v>123</v>
      </c>
    </row>
    <row r="56" spans="1:6" x14ac:dyDescent="0.55000000000000004">
      <c r="A56" s="118" t="s">
        <v>290</v>
      </c>
      <c r="B56" s="118" t="s">
        <v>291</v>
      </c>
      <c r="C56" s="118" t="s">
        <v>292</v>
      </c>
      <c r="D56" s="118" t="s">
        <v>123</v>
      </c>
      <c r="E56" s="118" t="s">
        <v>123</v>
      </c>
      <c r="F56" s="118" t="s">
        <v>123</v>
      </c>
    </row>
    <row r="57" spans="1:6" x14ac:dyDescent="0.55000000000000004">
      <c r="A57" s="119" t="s">
        <v>293</v>
      </c>
      <c r="B57" s="119" t="s">
        <v>294</v>
      </c>
      <c r="C57" s="119" t="s">
        <v>295</v>
      </c>
      <c r="D57" s="119" t="s">
        <v>123</v>
      </c>
      <c r="E57" s="119" t="s">
        <v>123</v>
      </c>
      <c r="F57" s="119" t="s">
        <v>123</v>
      </c>
    </row>
    <row r="58" spans="1:6" x14ac:dyDescent="0.55000000000000004">
      <c r="A58" s="118" t="s">
        <v>296</v>
      </c>
      <c r="B58" s="118" t="s">
        <v>297</v>
      </c>
      <c r="C58" s="118" t="s">
        <v>298</v>
      </c>
      <c r="D58" s="118" t="s">
        <v>123</v>
      </c>
      <c r="E58" s="118" t="s">
        <v>123</v>
      </c>
      <c r="F58" s="118" t="s">
        <v>123</v>
      </c>
    </row>
    <row r="59" spans="1:6" x14ac:dyDescent="0.55000000000000004">
      <c r="A59" s="119" t="s">
        <v>299</v>
      </c>
      <c r="B59" s="119" t="s">
        <v>300</v>
      </c>
      <c r="C59" s="119" t="s">
        <v>301</v>
      </c>
      <c r="D59" s="119" t="s">
        <v>123</v>
      </c>
      <c r="E59" s="119" t="s">
        <v>123</v>
      </c>
      <c r="F59" s="119" t="s">
        <v>123</v>
      </c>
    </row>
    <row r="60" spans="1:6" x14ac:dyDescent="0.55000000000000004">
      <c r="A60" s="118" t="s">
        <v>302</v>
      </c>
      <c r="B60" s="118" t="s">
        <v>303</v>
      </c>
      <c r="C60" s="118" t="s">
        <v>304</v>
      </c>
      <c r="D60" s="118" t="s">
        <v>123</v>
      </c>
      <c r="E60" s="118" t="s">
        <v>123</v>
      </c>
      <c r="F60" s="118" t="s">
        <v>123</v>
      </c>
    </row>
    <row r="61" spans="1:6" x14ac:dyDescent="0.55000000000000004">
      <c r="A61" s="119" t="s">
        <v>305</v>
      </c>
      <c r="B61" s="119" t="s">
        <v>306</v>
      </c>
      <c r="C61" s="119" t="s">
        <v>307</v>
      </c>
      <c r="D61" s="119" t="s">
        <v>123</v>
      </c>
      <c r="E61" s="119" t="s">
        <v>123</v>
      </c>
      <c r="F61" s="119" t="s">
        <v>123</v>
      </c>
    </row>
    <row r="62" spans="1:6" x14ac:dyDescent="0.55000000000000004">
      <c r="A62" s="118" t="s">
        <v>308</v>
      </c>
      <c r="B62" s="118" t="s">
        <v>309</v>
      </c>
      <c r="C62" s="118" t="s">
        <v>310</v>
      </c>
      <c r="D62" s="118" t="s">
        <v>123</v>
      </c>
      <c r="E62" s="118" t="s">
        <v>123</v>
      </c>
      <c r="F62" s="118" t="s">
        <v>123</v>
      </c>
    </row>
    <row r="63" spans="1:6" x14ac:dyDescent="0.55000000000000004">
      <c r="A63" s="119" t="s">
        <v>311</v>
      </c>
      <c r="B63" s="119" t="s">
        <v>312</v>
      </c>
      <c r="C63" s="119" t="s">
        <v>313</v>
      </c>
      <c r="D63" s="119" t="s">
        <v>123</v>
      </c>
      <c r="E63" s="119" t="s">
        <v>123</v>
      </c>
      <c r="F63" s="119" t="s">
        <v>123</v>
      </c>
    </row>
    <row r="64" spans="1:6" x14ac:dyDescent="0.55000000000000004">
      <c r="A64" s="118" t="s">
        <v>314</v>
      </c>
      <c r="B64" s="118" t="s">
        <v>315</v>
      </c>
      <c r="C64" s="118" t="s">
        <v>316</v>
      </c>
      <c r="D64" s="118" t="s">
        <v>123</v>
      </c>
      <c r="E64" s="118" t="s">
        <v>123</v>
      </c>
      <c r="F64" s="118" t="s">
        <v>123</v>
      </c>
    </row>
    <row r="65" spans="1:6" x14ac:dyDescent="0.55000000000000004">
      <c r="A65" s="119" t="s">
        <v>317</v>
      </c>
      <c r="B65" s="119" t="s">
        <v>318</v>
      </c>
      <c r="C65" s="119" t="s">
        <v>319</v>
      </c>
      <c r="D65" s="119" t="s">
        <v>123</v>
      </c>
      <c r="E65" s="119" t="s">
        <v>123</v>
      </c>
      <c r="F65" s="119" t="s">
        <v>123</v>
      </c>
    </row>
    <row r="66" spans="1:6" x14ac:dyDescent="0.55000000000000004">
      <c r="A66" s="118" t="s">
        <v>320</v>
      </c>
      <c r="B66" s="118" t="s">
        <v>321</v>
      </c>
      <c r="C66" s="118" t="s">
        <v>322</v>
      </c>
      <c r="D66" s="118" t="s">
        <v>123</v>
      </c>
      <c r="E66" s="118" t="s">
        <v>123</v>
      </c>
      <c r="F66" s="118" t="s">
        <v>123</v>
      </c>
    </row>
    <row r="67" spans="1:6" x14ac:dyDescent="0.55000000000000004">
      <c r="A67" s="119" t="s">
        <v>323</v>
      </c>
      <c r="B67" s="119" t="s">
        <v>324</v>
      </c>
      <c r="C67" s="119" t="s">
        <v>325</v>
      </c>
      <c r="D67" s="119" t="s">
        <v>123</v>
      </c>
      <c r="E67" s="119" t="s">
        <v>123</v>
      </c>
      <c r="F67" s="119" t="s">
        <v>123</v>
      </c>
    </row>
    <row r="68" spans="1:6" x14ac:dyDescent="0.55000000000000004">
      <c r="A68" s="118" t="s">
        <v>326</v>
      </c>
      <c r="B68" s="118" t="s">
        <v>327</v>
      </c>
      <c r="C68" s="118" t="s">
        <v>328</v>
      </c>
      <c r="D68" s="118" t="s">
        <v>123</v>
      </c>
      <c r="E68" s="118" t="s">
        <v>123</v>
      </c>
      <c r="F68" s="118" t="s">
        <v>123</v>
      </c>
    </row>
    <row r="69" spans="1:6" x14ac:dyDescent="0.55000000000000004">
      <c r="A69" s="119" t="s">
        <v>329</v>
      </c>
      <c r="B69" s="119" t="s">
        <v>330</v>
      </c>
      <c r="C69" s="119" t="s">
        <v>331</v>
      </c>
      <c r="D69" s="119" t="s">
        <v>123</v>
      </c>
      <c r="E69" s="119" t="s">
        <v>123</v>
      </c>
      <c r="F69" s="119" t="s">
        <v>123</v>
      </c>
    </row>
    <row r="70" spans="1:6" x14ac:dyDescent="0.55000000000000004">
      <c r="A70" s="118" t="s">
        <v>332</v>
      </c>
      <c r="B70" s="118" t="s">
        <v>333</v>
      </c>
      <c r="C70" s="118" t="s">
        <v>334</v>
      </c>
      <c r="D70" s="118" t="s">
        <v>123</v>
      </c>
      <c r="E70" s="118" t="s">
        <v>123</v>
      </c>
      <c r="F70" s="118" t="s">
        <v>123</v>
      </c>
    </row>
    <row r="71" spans="1:6" x14ac:dyDescent="0.55000000000000004">
      <c r="A71" s="119" t="s">
        <v>335</v>
      </c>
      <c r="B71" s="119" t="s">
        <v>336</v>
      </c>
      <c r="C71" s="119" t="s">
        <v>337</v>
      </c>
      <c r="D71" s="119" t="s">
        <v>123</v>
      </c>
      <c r="E71" s="119" t="s">
        <v>123</v>
      </c>
      <c r="F71" s="119" t="s">
        <v>123</v>
      </c>
    </row>
    <row r="72" spans="1:6" x14ac:dyDescent="0.55000000000000004">
      <c r="A72" s="118" t="s">
        <v>338</v>
      </c>
      <c r="B72" s="118" t="s">
        <v>339</v>
      </c>
      <c r="C72" s="118" t="s">
        <v>340</v>
      </c>
      <c r="D72" s="118" t="s">
        <v>123</v>
      </c>
      <c r="E72" s="118" t="s">
        <v>123</v>
      </c>
      <c r="F72" s="118" t="s">
        <v>123</v>
      </c>
    </row>
    <row r="73" spans="1:6" x14ac:dyDescent="0.55000000000000004">
      <c r="A73" s="119" t="s">
        <v>341</v>
      </c>
      <c r="B73" s="119" t="s">
        <v>342</v>
      </c>
      <c r="C73" s="119" t="s">
        <v>343</v>
      </c>
      <c r="D73" s="119" t="s">
        <v>123</v>
      </c>
      <c r="E73" s="119" t="s">
        <v>123</v>
      </c>
      <c r="F73" s="119" t="s">
        <v>123</v>
      </c>
    </row>
    <row r="74" spans="1:6" x14ac:dyDescent="0.55000000000000004">
      <c r="A74" s="118" t="s">
        <v>344</v>
      </c>
      <c r="B74" s="118" t="s">
        <v>345</v>
      </c>
      <c r="C74" s="118" t="s">
        <v>346</v>
      </c>
      <c r="D74" s="118" t="s">
        <v>123</v>
      </c>
      <c r="E74" s="118" t="s">
        <v>123</v>
      </c>
      <c r="F74" s="118" t="s">
        <v>123</v>
      </c>
    </row>
    <row r="75" spans="1:6" x14ac:dyDescent="0.55000000000000004">
      <c r="A75" s="119" t="s">
        <v>347</v>
      </c>
      <c r="B75" s="119" t="s">
        <v>348</v>
      </c>
      <c r="C75" s="119" t="s">
        <v>349</v>
      </c>
      <c r="D75" s="119" t="s">
        <v>123</v>
      </c>
      <c r="E75" s="119" t="s">
        <v>123</v>
      </c>
      <c r="F75" s="119" t="s">
        <v>123</v>
      </c>
    </row>
    <row r="76" spans="1:6" x14ac:dyDescent="0.55000000000000004">
      <c r="A76" s="118" t="s">
        <v>350</v>
      </c>
      <c r="B76" s="118" t="s">
        <v>351</v>
      </c>
      <c r="C76" s="118" t="s">
        <v>352</v>
      </c>
      <c r="D76" s="118" t="s">
        <v>123</v>
      </c>
      <c r="E76" s="118" t="s">
        <v>123</v>
      </c>
      <c r="F76" s="118" t="s">
        <v>123</v>
      </c>
    </row>
    <row r="77" spans="1:6" x14ac:dyDescent="0.55000000000000004">
      <c r="A77" s="119" t="s">
        <v>353</v>
      </c>
      <c r="B77" s="119" t="s">
        <v>354</v>
      </c>
      <c r="C77" s="119" t="s">
        <v>355</v>
      </c>
      <c r="D77" s="119" t="s">
        <v>123</v>
      </c>
      <c r="E77" s="119" t="s">
        <v>123</v>
      </c>
      <c r="F77" s="119" t="s">
        <v>123</v>
      </c>
    </row>
    <row r="78" spans="1:6" x14ac:dyDescent="0.55000000000000004">
      <c r="A78" s="118" t="s">
        <v>356</v>
      </c>
      <c r="B78" s="118" t="s">
        <v>357</v>
      </c>
      <c r="C78" s="118" t="s">
        <v>358</v>
      </c>
      <c r="D78" s="118" t="s">
        <v>123</v>
      </c>
      <c r="E78" s="118" t="s">
        <v>123</v>
      </c>
      <c r="F78" s="118" t="s">
        <v>123</v>
      </c>
    </row>
    <row r="79" spans="1:6" x14ac:dyDescent="0.55000000000000004">
      <c r="A79" s="119" t="s">
        <v>359</v>
      </c>
      <c r="B79" s="119" t="s">
        <v>360</v>
      </c>
      <c r="C79" s="119" t="s">
        <v>361</v>
      </c>
      <c r="D79" s="119" t="s">
        <v>123</v>
      </c>
      <c r="E79" s="119" t="s">
        <v>123</v>
      </c>
      <c r="F79" s="119" t="s">
        <v>123</v>
      </c>
    </row>
    <row r="80" spans="1:6" x14ac:dyDescent="0.55000000000000004">
      <c r="A80" s="118" t="s">
        <v>362</v>
      </c>
      <c r="B80" s="118" t="s">
        <v>363</v>
      </c>
      <c r="C80" s="118" t="s">
        <v>364</v>
      </c>
      <c r="D80" s="118" t="s">
        <v>123</v>
      </c>
      <c r="E80" s="118" t="s">
        <v>123</v>
      </c>
      <c r="F80" s="118" t="s">
        <v>123</v>
      </c>
    </row>
    <row r="81" spans="1:6" x14ac:dyDescent="0.55000000000000004">
      <c r="A81" s="119" t="s">
        <v>365</v>
      </c>
      <c r="B81" s="119" t="s">
        <v>366</v>
      </c>
      <c r="C81" s="119" t="s">
        <v>367</v>
      </c>
      <c r="D81" s="119" t="s">
        <v>123</v>
      </c>
      <c r="E81" s="119" t="s">
        <v>123</v>
      </c>
      <c r="F81" s="119" t="s">
        <v>123</v>
      </c>
    </row>
    <row r="82" spans="1:6" x14ac:dyDescent="0.55000000000000004">
      <c r="A82" s="118" t="s">
        <v>368</v>
      </c>
      <c r="B82" s="118" t="s">
        <v>369</v>
      </c>
      <c r="C82" s="118" t="s">
        <v>370</v>
      </c>
      <c r="D82" s="118" t="s">
        <v>123</v>
      </c>
      <c r="E82" s="118" t="s">
        <v>123</v>
      </c>
      <c r="F82" s="118" t="s">
        <v>123</v>
      </c>
    </row>
    <row r="83" spans="1:6" x14ac:dyDescent="0.55000000000000004">
      <c r="A83" s="119" t="s">
        <v>371</v>
      </c>
      <c r="B83" s="119" t="s">
        <v>372</v>
      </c>
      <c r="C83" s="119" t="s">
        <v>373</v>
      </c>
      <c r="D83" s="119" t="s">
        <v>123</v>
      </c>
      <c r="E83" s="119" t="s">
        <v>123</v>
      </c>
      <c r="F83" s="119" t="s">
        <v>123</v>
      </c>
    </row>
    <row r="84" spans="1:6" x14ac:dyDescent="0.55000000000000004">
      <c r="A84" s="118" t="s">
        <v>374</v>
      </c>
      <c r="B84" s="118" t="s">
        <v>375</v>
      </c>
      <c r="C84" s="118" t="s">
        <v>376</v>
      </c>
      <c r="D84" s="118" t="s">
        <v>123</v>
      </c>
      <c r="E84" s="118" t="s">
        <v>123</v>
      </c>
      <c r="F84" s="118" t="s">
        <v>123</v>
      </c>
    </row>
    <row r="85" spans="1:6" x14ac:dyDescent="0.55000000000000004">
      <c r="A85" s="119" t="s">
        <v>377</v>
      </c>
      <c r="B85" s="119" t="s">
        <v>378</v>
      </c>
      <c r="C85" s="119" t="s">
        <v>379</v>
      </c>
      <c r="D85" s="119" t="s">
        <v>123</v>
      </c>
      <c r="E85" s="119" t="s">
        <v>123</v>
      </c>
      <c r="F85" s="119" t="s">
        <v>123</v>
      </c>
    </row>
    <row r="86" spans="1:6" x14ac:dyDescent="0.55000000000000004">
      <c r="A86" s="118" t="s">
        <v>380</v>
      </c>
      <c r="B86" s="118" t="s">
        <v>381</v>
      </c>
      <c r="C86" s="118" t="s">
        <v>382</v>
      </c>
      <c r="D86" s="118" t="s">
        <v>123</v>
      </c>
      <c r="E86" s="118" t="s">
        <v>123</v>
      </c>
      <c r="F86" s="118" t="s">
        <v>123</v>
      </c>
    </row>
    <row r="87" spans="1:6" x14ac:dyDescent="0.55000000000000004">
      <c r="A87" s="119" t="s">
        <v>383</v>
      </c>
      <c r="B87" s="119" t="s">
        <v>384</v>
      </c>
      <c r="C87" s="119" t="s">
        <v>385</v>
      </c>
      <c r="D87" s="119" t="s">
        <v>123</v>
      </c>
      <c r="E87" s="119" t="s">
        <v>123</v>
      </c>
      <c r="F87" s="119" t="s">
        <v>123</v>
      </c>
    </row>
    <row r="88" spans="1:6" x14ac:dyDescent="0.55000000000000004">
      <c r="A88" s="118" t="s">
        <v>386</v>
      </c>
      <c r="B88" s="118" t="s">
        <v>387</v>
      </c>
      <c r="C88" s="118" t="s">
        <v>388</v>
      </c>
      <c r="D88" s="118" t="s">
        <v>123</v>
      </c>
      <c r="E88" s="118" t="s">
        <v>123</v>
      </c>
      <c r="F88" s="118" t="s">
        <v>123</v>
      </c>
    </row>
    <row r="89" spans="1:6" x14ac:dyDescent="0.55000000000000004">
      <c r="A89" s="119" t="s">
        <v>389</v>
      </c>
      <c r="B89" s="119" t="s">
        <v>390</v>
      </c>
      <c r="C89" s="119" t="s">
        <v>391</v>
      </c>
      <c r="D89" s="119" t="s">
        <v>123</v>
      </c>
      <c r="E89" s="119" t="s">
        <v>123</v>
      </c>
      <c r="F89" s="119" t="s">
        <v>123</v>
      </c>
    </row>
    <row r="90" spans="1:6" x14ac:dyDescent="0.55000000000000004">
      <c r="A90" s="118" t="s">
        <v>392</v>
      </c>
      <c r="B90" s="118" t="s">
        <v>393</v>
      </c>
      <c r="C90" s="118" t="s">
        <v>394</v>
      </c>
      <c r="D90" s="118" t="s">
        <v>123</v>
      </c>
      <c r="E90" s="118" t="s">
        <v>123</v>
      </c>
      <c r="F90" s="118" t="s">
        <v>123</v>
      </c>
    </row>
    <row r="91" spans="1:6" x14ac:dyDescent="0.55000000000000004">
      <c r="A91" s="119" t="s">
        <v>395</v>
      </c>
      <c r="B91" s="119" t="s">
        <v>396</v>
      </c>
      <c r="C91" s="119" t="s">
        <v>397</v>
      </c>
      <c r="D91" s="119" t="s">
        <v>123</v>
      </c>
      <c r="E91" s="119" t="s">
        <v>123</v>
      </c>
      <c r="F91" s="119" t="s">
        <v>123</v>
      </c>
    </row>
    <row r="92" spans="1:6" x14ac:dyDescent="0.55000000000000004">
      <c r="A92" s="118" t="s">
        <v>398</v>
      </c>
      <c r="B92" s="118" t="s">
        <v>399</v>
      </c>
      <c r="C92" s="118" t="s">
        <v>400</v>
      </c>
      <c r="D92" s="118" t="s">
        <v>141</v>
      </c>
      <c r="E92" s="118" t="s">
        <v>127</v>
      </c>
      <c r="F92" s="118" t="s">
        <v>145</v>
      </c>
    </row>
    <row r="93" spans="1:6" x14ac:dyDescent="0.55000000000000004">
      <c r="A93" s="119" t="s">
        <v>401</v>
      </c>
      <c r="B93" s="119" t="s">
        <v>402</v>
      </c>
      <c r="C93" s="119" t="s">
        <v>403</v>
      </c>
      <c r="D93" s="119" t="s">
        <v>123</v>
      </c>
      <c r="E93" s="119" t="s">
        <v>123</v>
      </c>
      <c r="F93" s="119" t="s">
        <v>123</v>
      </c>
    </row>
    <row r="94" spans="1:6" x14ac:dyDescent="0.55000000000000004">
      <c r="A94" s="118" t="s">
        <v>404</v>
      </c>
      <c r="B94" s="118" t="s">
        <v>405</v>
      </c>
      <c r="C94" s="118" t="s">
        <v>406</v>
      </c>
      <c r="D94" s="118" t="s">
        <v>123</v>
      </c>
      <c r="E94" s="118" t="s">
        <v>123</v>
      </c>
      <c r="F94" s="118" t="s">
        <v>123</v>
      </c>
    </row>
    <row r="95" spans="1:6" x14ac:dyDescent="0.55000000000000004">
      <c r="A95" s="119" t="s">
        <v>407</v>
      </c>
      <c r="B95" s="119" t="s">
        <v>408</v>
      </c>
      <c r="C95" s="119" t="s">
        <v>409</v>
      </c>
      <c r="D95" s="119" t="s">
        <v>123</v>
      </c>
      <c r="E95" s="119" t="s">
        <v>123</v>
      </c>
      <c r="F95" s="119" t="s">
        <v>123</v>
      </c>
    </row>
    <row r="96" spans="1:6" x14ac:dyDescent="0.55000000000000004">
      <c r="A96" s="118" t="s">
        <v>410</v>
      </c>
      <c r="B96" s="118" t="s">
        <v>411</v>
      </c>
      <c r="C96" s="118" t="s">
        <v>412</v>
      </c>
      <c r="D96" s="118" t="s">
        <v>123</v>
      </c>
      <c r="E96" s="118" t="s">
        <v>123</v>
      </c>
      <c r="F96" s="118" t="s">
        <v>123</v>
      </c>
    </row>
    <row r="97" spans="1:6" x14ac:dyDescent="0.55000000000000004">
      <c r="A97" s="119" t="s">
        <v>413</v>
      </c>
      <c r="B97" s="119" t="s">
        <v>414</v>
      </c>
      <c r="C97" s="119" t="s">
        <v>415</v>
      </c>
      <c r="D97" s="119" t="s">
        <v>123</v>
      </c>
      <c r="E97" s="119" t="s">
        <v>123</v>
      </c>
      <c r="F97" s="119" t="s">
        <v>123</v>
      </c>
    </row>
    <row r="98" spans="1:6" x14ac:dyDescent="0.55000000000000004">
      <c r="A98" s="118" t="s">
        <v>416</v>
      </c>
      <c r="B98" s="118" t="s">
        <v>417</v>
      </c>
      <c r="C98" s="118" t="s">
        <v>418</v>
      </c>
      <c r="D98" s="118" t="s">
        <v>123</v>
      </c>
      <c r="E98" s="118" t="s">
        <v>123</v>
      </c>
      <c r="F98" s="118" t="s">
        <v>123</v>
      </c>
    </row>
    <row r="99" spans="1:6" x14ac:dyDescent="0.55000000000000004">
      <c r="A99" s="119" t="s">
        <v>419</v>
      </c>
      <c r="B99" s="119" t="s">
        <v>420</v>
      </c>
      <c r="C99" s="119" t="s">
        <v>421</v>
      </c>
      <c r="D99" s="119" t="s">
        <v>152</v>
      </c>
      <c r="E99" s="119" t="s">
        <v>127</v>
      </c>
      <c r="F99" s="119" t="s">
        <v>127</v>
      </c>
    </row>
    <row r="100" spans="1:6" x14ac:dyDescent="0.55000000000000004">
      <c r="A100" s="118" t="s">
        <v>422</v>
      </c>
      <c r="B100" s="118" t="s">
        <v>423</v>
      </c>
      <c r="C100" s="118" t="s">
        <v>424</v>
      </c>
      <c r="D100" s="118" t="s">
        <v>127</v>
      </c>
      <c r="E100" s="118" t="s">
        <v>156</v>
      </c>
      <c r="F100" s="118" t="s">
        <v>156</v>
      </c>
    </row>
    <row r="101" spans="1:6" x14ac:dyDescent="0.55000000000000004">
      <c r="A101" s="119" t="s">
        <v>425</v>
      </c>
      <c r="B101" s="119" t="s">
        <v>426</v>
      </c>
      <c r="C101" s="119" t="s">
        <v>427</v>
      </c>
      <c r="D101" s="119" t="s">
        <v>123</v>
      </c>
      <c r="E101" s="119" t="s">
        <v>123</v>
      </c>
      <c r="F101" s="119" t="s">
        <v>123</v>
      </c>
    </row>
    <row r="102" spans="1:6" x14ac:dyDescent="0.55000000000000004">
      <c r="A102" s="118" t="s">
        <v>428</v>
      </c>
      <c r="B102" s="118" t="s">
        <v>429</v>
      </c>
      <c r="C102" s="118" t="s">
        <v>430</v>
      </c>
      <c r="D102" s="118" t="s">
        <v>123</v>
      </c>
      <c r="E102" s="118" t="s">
        <v>123</v>
      </c>
      <c r="F102" s="118" t="s">
        <v>123</v>
      </c>
    </row>
    <row r="103" spans="1:6" x14ac:dyDescent="0.55000000000000004">
      <c r="A103" s="119" t="s">
        <v>431</v>
      </c>
      <c r="B103" s="119" t="s">
        <v>432</v>
      </c>
      <c r="C103" s="119" t="s">
        <v>433</v>
      </c>
      <c r="D103" s="119" t="s">
        <v>123</v>
      </c>
      <c r="E103" s="119" t="s">
        <v>123</v>
      </c>
      <c r="F103" s="119" t="s">
        <v>123</v>
      </c>
    </row>
    <row r="104" spans="1:6" x14ac:dyDescent="0.55000000000000004">
      <c r="A104" s="118" t="s">
        <v>434</v>
      </c>
      <c r="B104" s="118" t="s">
        <v>435</v>
      </c>
      <c r="C104" s="118" t="s">
        <v>436</v>
      </c>
      <c r="D104" s="118" t="s">
        <v>123</v>
      </c>
      <c r="E104" s="118" t="s">
        <v>123</v>
      </c>
      <c r="F104" s="118" t="s">
        <v>123</v>
      </c>
    </row>
    <row r="105" spans="1:6" x14ac:dyDescent="0.55000000000000004">
      <c r="A105" s="119" t="s">
        <v>437</v>
      </c>
      <c r="B105" s="119" t="s">
        <v>438</v>
      </c>
      <c r="C105" s="119" t="s">
        <v>439</v>
      </c>
      <c r="D105" s="119" t="s">
        <v>123</v>
      </c>
      <c r="E105" s="119" t="s">
        <v>123</v>
      </c>
      <c r="F105" s="119" t="s">
        <v>123</v>
      </c>
    </row>
    <row r="106" spans="1:6" x14ac:dyDescent="0.55000000000000004">
      <c r="A106" s="118" t="s">
        <v>440</v>
      </c>
      <c r="B106" s="118" t="s">
        <v>441</v>
      </c>
      <c r="C106" s="118" t="s">
        <v>442</v>
      </c>
      <c r="D106" s="118" t="s">
        <v>123</v>
      </c>
      <c r="E106" s="118" t="s">
        <v>123</v>
      </c>
      <c r="F106" s="118" t="s">
        <v>123</v>
      </c>
    </row>
    <row r="107" spans="1:6" x14ac:dyDescent="0.55000000000000004">
      <c r="A107" s="119" t="s">
        <v>443</v>
      </c>
      <c r="B107" s="119" t="s">
        <v>444</v>
      </c>
      <c r="C107" s="119" t="s">
        <v>445</v>
      </c>
      <c r="D107" s="119" t="s">
        <v>123</v>
      </c>
      <c r="E107" s="119" t="s">
        <v>123</v>
      </c>
      <c r="F107" s="119" t="s">
        <v>123</v>
      </c>
    </row>
    <row r="108" spans="1:6" x14ac:dyDescent="0.55000000000000004">
      <c r="A108" s="118" t="s">
        <v>446</v>
      </c>
      <c r="B108" s="118" t="s">
        <v>447</v>
      </c>
      <c r="C108" s="118" t="s">
        <v>448</v>
      </c>
      <c r="D108" s="118" t="s">
        <v>123</v>
      </c>
      <c r="E108" s="118" t="s">
        <v>123</v>
      </c>
      <c r="F108" s="118" t="s">
        <v>123</v>
      </c>
    </row>
    <row r="109" spans="1:6" x14ac:dyDescent="0.55000000000000004">
      <c r="A109" s="119" t="s">
        <v>449</v>
      </c>
      <c r="B109" s="119" t="s">
        <v>450</v>
      </c>
      <c r="C109" s="119" t="s">
        <v>451</v>
      </c>
      <c r="D109" s="119" t="s">
        <v>123</v>
      </c>
      <c r="E109" s="119" t="s">
        <v>123</v>
      </c>
      <c r="F109" s="119" t="s">
        <v>123</v>
      </c>
    </row>
    <row r="110" spans="1:6" x14ac:dyDescent="0.55000000000000004">
      <c r="A110" s="118" t="s">
        <v>452</v>
      </c>
      <c r="B110" s="118" t="s">
        <v>453</v>
      </c>
      <c r="C110" s="118" t="s">
        <v>454</v>
      </c>
      <c r="D110" s="118" t="s">
        <v>123</v>
      </c>
      <c r="E110" s="118" t="s">
        <v>123</v>
      </c>
      <c r="F110" s="118" t="s">
        <v>123</v>
      </c>
    </row>
    <row r="111" spans="1:6" x14ac:dyDescent="0.55000000000000004">
      <c r="A111" s="119" t="s">
        <v>455</v>
      </c>
      <c r="B111" s="119" t="s">
        <v>456</v>
      </c>
      <c r="C111" s="119" t="s">
        <v>457</v>
      </c>
      <c r="D111" s="119" t="s">
        <v>123</v>
      </c>
      <c r="E111" s="119" t="s">
        <v>123</v>
      </c>
      <c r="F111" s="119" t="s">
        <v>145</v>
      </c>
    </row>
    <row r="112" spans="1:6" x14ac:dyDescent="0.55000000000000004">
      <c r="A112" s="118" t="s">
        <v>458</v>
      </c>
      <c r="B112" s="118" t="s">
        <v>459</v>
      </c>
      <c r="C112" s="118" t="s">
        <v>460</v>
      </c>
      <c r="D112" s="118" t="s">
        <v>123</v>
      </c>
      <c r="E112" s="118" t="s">
        <v>123</v>
      </c>
      <c r="F112" s="118" t="s">
        <v>123</v>
      </c>
    </row>
    <row r="113" spans="1:6" x14ac:dyDescent="0.55000000000000004">
      <c r="A113" s="119" t="s">
        <v>461</v>
      </c>
      <c r="B113" s="119" t="s">
        <v>462</v>
      </c>
      <c r="C113" s="119" t="s">
        <v>463</v>
      </c>
      <c r="D113" s="119" t="s">
        <v>123</v>
      </c>
      <c r="E113" s="119" t="s">
        <v>123</v>
      </c>
      <c r="F113" s="119" t="s">
        <v>123</v>
      </c>
    </row>
    <row r="114" spans="1:6" x14ac:dyDescent="0.55000000000000004">
      <c r="A114" s="118" t="s">
        <v>464</v>
      </c>
      <c r="B114" s="118" t="s">
        <v>465</v>
      </c>
      <c r="C114" s="118" t="s">
        <v>466</v>
      </c>
      <c r="D114" s="118" t="s">
        <v>123</v>
      </c>
      <c r="E114" s="118" t="s">
        <v>127</v>
      </c>
      <c r="F114" s="118" t="s">
        <v>145</v>
      </c>
    </row>
    <row r="115" spans="1:6" x14ac:dyDescent="0.55000000000000004">
      <c r="A115" s="119" t="s">
        <v>467</v>
      </c>
      <c r="B115" s="119" t="s">
        <v>468</v>
      </c>
      <c r="C115" s="119" t="s">
        <v>469</v>
      </c>
      <c r="D115" s="119" t="s">
        <v>123</v>
      </c>
      <c r="E115" s="119" t="s">
        <v>123</v>
      </c>
      <c r="F115" s="119" t="s">
        <v>123</v>
      </c>
    </row>
    <row r="116" spans="1:6" x14ac:dyDescent="0.55000000000000004">
      <c r="A116" s="118" t="s">
        <v>470</v>
      </c>
      <c r="B116" s="118" t="s">
        <v>471</v>
      </c>
      <c r="C116" s="118" t="s">
        <v>472</v>
      </c>
      <c r="D116" s="118" t="s">
        <v>123</v>
      </c>
      <c r="E116" s="118" t="s">
        <v>123</v>
      </c>
      <c r="F116" s="118" t="s">
        <v>123</v>
      </c>
    </row>
    <row r="117" spans="1:6" x14ac:dyDescent="0.55000000000000004">
      <c r="A117" s="119" t="s">
        <v>473</v>
      </c>
      <c r="B117" s="119" t="s">
        <v>474</v>
      </c>
      <c r="C117" s="119" t="s">
        <v>475</v>
      </c>
      <c r="D117" s="119" t="s">
        <v>123</v>
      </c>
      <c r="E117" s="119" t="s">
        <v>123</v>
      </c>
      <c r="F117" s="119" t="s">
        <v>123</v>
      </c>
    </row>
    <row r="118" spans="1:6" x14ac:dyDescent="0.55000000000000004">
      <c r="A118" s="118" t="s">
        <v>476</v>
      </c>
      <c r="B118" s="118" t="s">
        <v>477</v>
      </c>
      <c r="C118" s="118" t="s">
        <v>478</v>
      </c>
      <c r="D118" s="118" t="s">
        <v>123</v>
      </c>
      <c r="E118" s="118" t="s">
        <v>123</v>
      </c>
      <c r="F118" s="118" t="s">
        <v>123</v>
      </c>
    </row>
    <row r="119" spans="1:6" x14ac:dyDescent="0.55000000000000004">
      <c r="A119" s="119" t="s">
        <v>479</v>
      </c>
      <c r="B119" s="119" t="s">
        <v>480</v>
      </c>
      <c r="C119" s="119" t="s">
        <v>481</v>
      </c>
      <c r="D119" s="119" t="s">
        <v>152</v>
      </c>
      <c r="E119" s="119" t="s">
        <v>127</v>
      </c>
      <c r="F119" s="119" t="s">
        <v>156</v>
      </c>
    </row>
    <row r="120" spans="1:6" x14ac:dyDescent="0.55000000000000004">
      <c r="A120" s="118" t="s">
        <v>482</v>
      </c>
      <c r="B120" s="118" t="s">
        <v>483</v>
      </c>
      <c r="C120" s="118" t="s">
        <v>484</v>
      </c>
      <c r="D120" s="118" t="s">
        <v>123</v>
      </c>
      <c r="E120" s="118" t="s">
        <v>123</v>
      </c>
      <c r="F120" s="118" t="s">
        <v>123</v>
      </c>
    </row>
    <row r="121" spans="1:6" x14ac:dyDescent="0.55000000000000004">
      <c r="A121" s="119" t="s">
        <v>485</v>
      </c>
      <c r="B121" s="119" t="s">
        <v>486</v>
      </c>
      <c r="C121" s="119" t="s">
        <v>487</v>
      </c>
      <c r="D121" s="119" t="s">
        <v>123</v>
      </c>
      <c r="E121" s="119" t="s">
        <v>123</v>
      </c>
      <c r="F121" s="119" t="s">
        <v>123</v>
      </c>
    </row>
    <row r="122" spans="1:6" x14ac:dyDescent="0.55000000000000004">
      <c r="A122" s="118" t="s">
        <v>488</v>
      </c>
      <c r="B122" s="118" t="s">
        <v>489</v>
      </c>
      <c r="C122" s="118" t="s">
        <v>490</v>
      </c>
      <c r="D122" s="118" t="s">
        <v>123</v>
      </c>
      <c r="E122" s="118" t="s">
        <v>123</v>
      </c>
      <c r="F122" s="118" t="s">
        <v>123</v>
      </c>
    </row>
    <row r="123" spans="1:6" x14ac:dyDescent="0.55000000000000004">
      <c r="A123" s="119" t="s">
        <v>491</v>
      </c>
      <c r="B123" s="119" t="s">
        <v>492</v>
      </c>
      <c r="C123" s="119" t="s">
        <v>493</v>
      </c>
      <c r="D123" s="119" t="s">
        <v>123</v>
      </c>
      <c r="E123" s="119" t="s">
        <v>123</v>
      </c>
      <c r="F123" s="119" t="s">
        <v>123</v>
      </c>
    </row>
    <row r="124" spans="1:6" x14ac:dyDescent="0.55000000000000004">
      <c r="A124" s="118" t="s">
        <v>494</v>
      </c>
      <c r="B124" s="118" t="s">
        <v>495</v>
      </c>
      <c r="C124" s="118" t="s">
        <v>496</v>
      </c>
      <c r="D124" s="118" t="s">
        <v>123</v>
      </c>
      <c r="E124" s="118" t="s">
        <v>123</v>
      </c>
      <c r="F124" s="118" t="s">
        <v>123</v>
      </c>
    </row>
    <row r="125" spans="1:6" x14ac:dyDescent="0.55000000000000004">
      <c r="A125" s="119" t="s">
        <v>497</v>
      </c>
      <c r="B125" s="119" t="s">
        <v>498</v>
      </c>
      <c r="C125" s="119" t="s">
        <v>499</v>
      </c>
      <c r="D125" s="119" t="s">
        <v>123</v>
      </c>
      <c r="E125" s="119" t="s">
        <v>123</v>
      </c>
      <c r="F125" s="119" t="s">
        <v>123</v>
      </c>
    </row>
    <row r="126" spans="1:6" x14ac:dyDescent="0.55000000000000004">
      <c r="A126" s="118" t="s">
        <v>500</v>
      </c>
      <c r="B126" s="118" t="s">
        <v>501</v>
      </c>
      <c r="C126" s="118" t="s">
        <v>502</v>
      </c>
      <c r="D126" s="118" t="s">
        <v>123</v>
      </c>
      <c r="E126" s="118" t="s">
        <v>123</v>
      </c>
      <c r="F126" s="118" t="s">
        <v>123</v>
      </c>
    </row>
    <row r="127" spans="1:6" x14ac:dyDescent="0.55000000000000004">
      <c r="A127" s="119" t="s">
        <v>503</v>
      </c>
      <c r="B127" s="119" t="s">
        <v>504</v>
      </c>
      <c r="C127" s="119" t="s">
        <v>505</v>
      </c>
      <c r="D127" s="119" t="s">
        <v>123</v>
      </c>
      <c r="E127" s="119" t="s">
        <v>123</v>
      </c>
      <c r="F127" s="119" t="s">
        <v>123</v>
      </c>
    </row>
    <row r="128" spans="1:6" x14ac:dyDescent="0.55000000000000004">
      <c r="A128" s="118" t="s">
        <v>506</v>
      </c>
      <c r="B128" s="118" t="s">
        <v>507</v>
      </c>
      <c r="C128" s="118" t="s">
        <v>508</v>
      </c>
      <c r="D128" s="118" t="s">
        <v>123</v>
      </c>
      <c r="E128" s="118" t="s">
        <v>123</v>
      </c>
      <c r="F128" s="118" t="s">
        <v>123</v>
      </c>
    </row>
    <row r="129" spans="1:6" x14ac:dyDescent="0.55000000000000004">
      <c r="A129" s="119" t="s">
        <v>509</v>
      </c>
      <c r="B129" s="119" t="s">
        <v>510</v>
      </c>
      <c r="C129" s="119" t="s">
        <v>511</v>
      </c>
      <c r="D129" s="119" t="s">
        <v>216</v>
      </c>
      <c r="E129" s="119" t="s">
        <v>156</v>
      </c>
      <c r="F129" s="119" t="s">
        <v>145</v>
      </c>
    </row>
    <row r="130" spans="1:6" x14ac:dyDescent="0.55000000000000004">
      <c r="A130" s="118" t="s">
        <v>512</v>
      </c>
      <c r="B130" s="118" t="s">
        <v>513</v>
      </c>
      <c r="C130" s="118" t="s">
        <v>514</v>
      </c>
      <c r="D130" s="118" t="s">
        <v>123</v>
      </c>
      <c r="E130" s="118" t="s">
        <v>123</v>
      </c>
      <c r="F130" s="118" t="s">
        <v>123</v>
      </c>
    </row>
    <row r="131" spans="1:6" x14ac:dyDescent="0.55000000000000004">
      <c r="A131" s="119" t="s">
        <v>515</v>
      </c>
      <c r="B131" s="119" t="s">
        <v>516</v>
      </c>
      <c r="C131" s="119" t="s">
        <v>517</v>
      </c>
      <c r="D131" s="119" t="s">
        <v>123</v>
      </c>
      <c r="E131" s="119" t="s">
        <v>123</v>
      </c>
      <c r="F131" s="119" t="s">
        <v>123</v>
      </c>
    </row>
    <row r="132" spans="1:6" x14ac:dyDescent="0.55000000000000004">
      <c r="A132" s="118" t="s">
        <v>518</v>
      </c>
      <c r="B132" s="118" t="s">
        <v>519</v>
      </c>
      <c r="C132" s="118" t="s">
        <v>520</v>
      </c>
      <c r="D132" s="118" t="s">
        <v>123</v>
      </c>
      <c r="E132" s="118" t="s">
        <v>123</v>
      </c>
      <c r="F132" s="118" t="s">
        <v>123</v>
      </c>
    </row>
    <row r="133" spans="1:6" x14ac:dyDescent="0.55000000000000004">
      <c r="A133" s="119" t="s">
        <v>521</v>
      </c>
      <c r="B133" s="119" t="s">
        <v>522</v>
      </c>
      <c r="C133" s="119" t="s">
        <v>523</v>
      </c>
      <c r="D133" s="119" t="s">
        <v>123</v>
      </c>
      <c r="E133" s="119" t="s">
        <v>123</v>
      </c>
      <c r="F133" s="119" t="s">
        <v>123</v>
      </c>
    </row>
    <row r="134" spans="1:6" x14ac:dyDescent="0.55000000000000004">
      <c r="A134" s="118" t="s">
        <v>524</v>
      </c>
      <c r="B134" s="118" t="s">
        <v>525</v>
      </c>
      <c r="C134" s="118" t="s">
        <v>526</v>
      </c>
      <c r="D134" s="118" t="s">
        <v>123</v>
      </c>
      <c r="E134" s="118" t="s">
        <v>123</v>
      </c>
      <c r="F134" s="118" t="s">
        <v>123</v>
      </c>
    </row>
    <row r="135" spans="1:6" x14ac:dyDescent="0.55000000000000004">
      <c r="A135" s="119" t="s">
        <v>527</v>
      </c>
      <c r="B135" s="119" t="s">
        <v>528</v>
      </c>
      <c r="C135" s="119" t="s">
        <v>529</v>
      </c>
      <c r="D135" s="119" t="s">
        <v>123</v>
      </c>
      <c r="E135" s="119" t="s">
        <v>123</v>
      </c>
      <c r="F135" s="119" t="s">
        <v>123</v>
      </c>
    </row>
    <row r="136" spans="1:6" x14ac:dyDescent="0.55000000000000004">
      <c r="A136" s="118" t="s">
        <v>530</v>
      </c>
      <c r="B136" s="118" t="s">
        <v>531</v>
      </c>
      <c r="C136" s="118" t="s">
        <v>532</v>
      </c>
      <c r="D136" s="118" t="s">
        <v>123</v>
      </c>
      <c r="E136" s="118" t="s">
        <v>123</v>
      </c>
      <c r="F136" s="118" t="s">
        <v>123</v>
      </c>
    </row>
    <row r="137" spans="1:6" x14ac:dyDescent="0.55000000000000004">
      <c r="A137" s="119" t="s">
        <v>533</v>
      </c>
      <c r="B137" s="119" t="s">
        <v>534</v>
      </c>
      <c r="C137" s="119" t="s">
        <v>535</v>
      </c>
      <c r="D137" s="119" t="s">
        <v>123</v>
      </c>
      <c r="E137" s="119" t="s">
        <v>123</v>
      </c>
      <c r="F137" s="119" t="s">
        <v>123</v>
      </c>
    </row>
    <row r="138" spans="1:6" x14ac:dyDescent="0.55000000000000004">
      <c r="A138" s="118" t="s">
        <v>536</v>
      </c>
      <c r="B138" s="118" t="s">
        <v>537</v>
      </c>
      <c r="C138" s="118" t="s">
        <v>538</v>
      </c>
      <c r="D138" s="118" t="s">
        <v>123</v>
      </c>
      <c r="E138" s="118" t="s">
        <v>123</v>
      </c>
      <c r="F138" s="118" t="s">
        <v>123</v>
      </c>
    </row>
    <row r="139" spans="1:6" x14ac:dyDescent="0.55000000000000004">
      <c r="A139" s="119" t="s">
        <v>539</v>
      </c>
      <c r="B139" s="119" t="s">
        <v>540</v>
      </c>
      <c r="C139" s="119" t="s">
        <v>541</v>
      </c>
      <c r="D139" s="119" t="s">
        <v>123</v>
      </c>
      <c r="E139" s="119" t="s">
        <v>123</v>
      </c>
      <c r="F139" s="119" t="s">
        <v>123</v>
      </c>
    </row>
    <row r="140" spans="1:6" x14ac:dyDescent="0.55000000000000004">
      <c r="A140" s="118" t="s">
        <v>542</v>
      </c>
      <c r="B140" s="118" t="s">
        <v>543</v>
      </c>
      <c r="C140" s="118" t="s">
        <v>544</v>
      </c>
      <c r="D140" s="118" t="s">
        <v>123</v>
      </c>
      <c r="E140" s="118" t="s">
        <v>123</v>
      </c>
      <c r="F140" s="118" t="s">
        <v>123</v>
      </c>
    </row>
    <row r="141" spans="1:6" x14ac:dyDescent="0.55000000000000004">
      <c r="A141" s="119" t="s">
        <v>545</v>
      </c>
      <c r="B141" s="119" t="s">
        <v>546</v>
      </c>
      <c r="C141" s="119" t="s">
        <v>547</v>
      </c>
      <c r="D141" s="119" t="s">
        <v>123</v>
      </c>
      <c r="E141" s="119" t="s">
        <v>123</v>
      </c>
      <c r="F141" s="119" t="s">
        <v>123</v>
      </c>
    </row>
    <row r="142" spans="1:6" x14ac:dyDescent="0.55000000000000004">
      <c r="A142" s="118" t="s">
        <v>548</v>
      </c>
      <c r="B142" s="118" t="s">
        <v>549</v>
      </c>
      <c r="C142" s="118" t="s">
        <v>550</v>
      </c>
      <c r="D142" s="118" t="s">
        <v>123</v>
      </c>
      <c r="E142" s="118" t="s">
        <v>123</v>
      </c>
      <c r="F142" s="118" t="s">
        <v>123</v>
      </c>
    </row>
    <row r="143" spans="1:6" x14ac:dyDescent="0.55000000000000004">
      <c r="A143" s="119" t="s">
        <v>551</v>
      </c>
      <c r="B143" s="119" t="s">
        <v>552</v>
      </c>
      <c r="C143" s="119" t="s">
        <v>553</v>
      </c>
      <c r="D143" s="119" t="s">
        <v>123</v>
      </c>
      <c r="E143" s="119" t="s">
        <v>123</v>
      </c>
      <c r="F143" s="119" t="s">
        <v>123</v>
      </c>
    </row>
    <row r="144" spans="1:6" x14ac:dyDescent="0.55000000000000004">
      <c r="A144" s="118" t="s">
        <v>554</v>
      </c>
      <c r="B144" s="118" t="s">
        <v>555</v>
      </c>
      <c r="C144" s="118" t="s">
        <v>556</v>
      </c>
      <c r="D144" s="118" t="s">
        <v>123</v>
      </c>
      <c r="E144" s="118" t="s">
        <v>123</v>
      </c>
      <c r="F144" s="118" t="s">
        <v>123</v>
      </c>
    </row>
    <row r="145" spans="1:6" x14ac:dyDescent="0.55000000000000004">
      <c r="A145" s="119" t="s">
        <v>557</v>
      </c>
      <c r="B145" s="119" t="s">
        <v>558</v>
      </c>
      <c r="C145" s="119" t="s">
        <v>559</v>
      </c>
      <c r="D145" s="119" t="s">
        <v>123</v>
      </c>
      <c r="E145" s="119" t="s">
        <v>123</v>
      </c>
      <c r="F145" s="119" t="s">
        <v>123</v>
      </c>
    </row>
    <row r="146" spans="1:6" x14ac:dyDescent="0.55000000000000004">
      <c r="A146" s="118" t="s">
        <v>560</v>
      </c>
      <c r="B146" s="118" t="s">
        <v>561</v>
      </c>
      <c r="C146" s="118" t="s">
        <v>562</v>
      </c>
      <c r="D146" s="118" t="s">
        <v>123</v>
      </c>
      <c r="E146" s="118" t="s">
        <v>123</v>
      </c>
      <c r="F146" s="118" t="s">
        <v>123</v>
      </c>
    </row>
    <row r="147" spans="1:6" x14ac:dyDescent="0.55000000000000004">
      <c r="A147" s="119" t="s">
        <v>563</v>
      </c>
      <c r="B147" s="119" t="s">
        <v>564</v>
      </c>
      <c r="C147" s="119" t="s">
        <v>565</v>
      </c>
      <c r="D147" s="119" t="s">
        <v>123</v>
      </c>
      <c r="E147" s="119" t="s">
        <v>123</v>
      </c>
      <c r="F147" s="119" t="s">
        <v>123</v>
      </c>
    </row>
    <row r="148" spans="1:6" x14ac:dyDescent="0.55000000000000004">
      <c r="A148" s="118" t="s">
        <v>566</v>
      </c>
      <c r="B148" s="118" t="s">
        <v>567</v>
      </c>
      <c r="C148" s="118" t="s">
        <v>568</v>
      </c>
      <c r="D148" s="118" t="s">
        <v>123</v>
      </c>
      <c r="E148" s="118" t="s">
        <v>123</v>
      </c>
      <c r="F148" s="118" t="s">
        <v>123</v>
      </c>
    </row>
    <row r="149" spans="1:6" x14ac:dyDescent="0.55000000000000004">
      <c r="A149" s="119" t="s">
        <v>569</v>
      </c>
      <c r="B149" s="119" t="s">
        <v>570</v>
      </c>
      <c r="C149" s="119" t="s">
        <v>571</v>
      </c>
      <c r="D149" s="119" t="s">
        <v>123</v>
      </c>
      <c r="E149" s="119" t="s">
        <v>123</v>
      </c>
      <c r="F149" s="119" t="s">
        <v>123</v>
      </c>
    </row>
    <row r="150" spans="1:6" x14ac:dyDescent="0.55000000000000004">
      <c r="A150" s="118" t="s">
        <v>572</v>
      </c>
      <c r="B150" s="118" t="s">
        <v>573</v>
      </c>
      <c r="C150" s="118" t="s">
        <v>574</v>
      </c>
      <c r="D150" s="118" t="s">
        <v>123</v>
      </c>
      <c r="E150" s="118" t="s">
        <v>123</v>
      </c>
      <c r="F150" s="118" t="s">
        <v>123</v>
      </c>
    </row>
    <row r="151" spans="1:6" x14ac:dyDescent="0.55000000000000004">
      <c r="A151" s="119" t="s">
        <v>575</v>
      </c>
      <c r="B151" s="119" t="s">
        <v>576</v>
      </c>
      <c r="C151" s="119" t="s">
        <v>577</v>
      </c>
      <c r="D151" s="119" t="s">
        <v>123</v>
      </c>
      <c r="E151" s="119" t="s">
        <v>123</v>
      </c>
      <c r="F151" s="119" t="s">
        <v>123</v>
      </c>
    </row>
    <row r="152" spans="1:6" x14ac:dyDescent="0.55000000000000004">
      <c r="A152" s="118" t="s">
        <v>578</v>
      </c>
      <c r="B152" s="118" t="s">
        <v>579</v>
      </c>
      <c r="C152" s="118" t="s">
        <v>580</v>
      </c>
      <c r="D152" s="118" t="s">
        <v>123</v>
      </c>
      <c r="E152" s="118" t="s">
        <v>123</v>
      </c>
      <c r="F152" s="118" t="s">
        <v>123</v>
      </c>
    </row>
    <row r="153" spans="1:6" x14ac:dyDescent="0.55000000000000004">
      <c r="A153" s="119" t="s">
        <v>581</v>
      </c>
      <c r="B153" s="119" t="s">
        <v>582</v>
      </c>
      <c r="C153" s="119" t="s">
        <v>583</v>
      </c>
      <c r="D153" s="119" t="s">
        <v>123</v>
      </c>
      <c r="E153" s="119" t="s">
        <v>123</v>
      </c>
      <c r="F153" s="119" t="s">
        <v>123</v>
      </c>
    </row>
    <row r="154" spans="1:6" x14ac:dyDescent="0.55000000000000004">
      <c r="A154" s="118" t="s">
        <v>584</v>
      </c>
      <c r="B154" s="118" t="s">
        <v>585</v>
      </c>
      <c r="C154" s="118" t="s">
        <v>586</v>
      </c>
      <c r="D154" s="118" t="s">
        <v>123</v>
      </c>
      <c r="E154" s="118" t="s">
        <v>123</v>
      </c>
      <c r="F154" s="118" t="s">
        <v>123</v>
      </c>
    </row>
    <row r="155" spans="1:6" x14ac:dyDescent="0.55000000000000004">
      <c r="A155" s="119" t="s">
        <v>587</v>
      </c>
      <c r="B155" s="119" t="s">
        <v>588</v>
      </c>
      <c r="C155" s="119" t="s">
        <v>589</v>
      </c>
      <c r="D155" s="119" t="s">
        <v>123</v>
      </c>
      <c r="E155" s="119" t="s">
        <v>152</v>
      </c>
      <c r="F155" s="119" t="s">
        <v>131</v>
      </c>
    </row>
    <row r="156" spans="1:6" x14ac:dyDescent="0.55000000000000004">
      <c r="A156" s="118" t="s">
        <v>590</v>
      </c>
      <c r="B156" s="118" t="s">
        <v>591</v>
      </c>
      <c r="C156" s="118" t="s">
        <v>592</v>
      </c>
      <c r="D156" s="118" t="s">
        <v>123</v>
      </c>
      <c r="E156" s="118" t="s">
        <v>131</v>
      </c>
      <c r="F156" s="118" t="s">
        <v>127</v>
      </c>
    </row>
    <row r="157" spans="1:6" x14ac:dyDescent="0.55000000000000004">
      <c r="A157" s="119" t="s">
        <v>593</v>
      </c>
      <c r="B157" s="119" t="s">
        <v>594</v>
      </c>
      <c r="C157" s="119" t="s">
        <v>595</v>
      </c>
      <c r="D157" s="119" t="s">
        <v>123</v>
      </c>
      <c r="E157" s="119" t="s">
        <v>123</v>
      </c>
      <c r="F157" s="119" t="s">
        <v>123</v>
      </c>
    </row>
    <row r="158" spans="1:6" x14ac:dyDescent="0.55000000000000004">
      <c r="A158" s="118" t="s">
        <v>596</v>
      </c>
      <c r="B158" s="118" t="s">
        <v>597</v>
      </c>
      <c r="C158" s="118" t="s">
        <v>598</v>
      </c>
      <c r="D158" s="118" t="s">
        <v>123</v>
      </c>
      <c r="E158" s="118" t="s">
        <v>123</v>
      </c>
      <c r="F158" s="118" t="s">
        <v>123</v>
      </c>
    </row>
    <row r="159" spans="1:6" x14ac:dyDescent="0.55000000000000004">
      <c r="A159" s="119" t="s">
        <v>599</v>
      </c>
      <c r="B159" s="119" t="s">
        <v>600</v>
      </c>
      <c r="C159" s="119" t="s">
        <v>601</v>
      </c>
      <c r="D159" s="119" t="s">
        <v>123</v>
      </c>
      <c r="E159" s="119" t="s">
        <v>123</v>
      </c>
      <c r="F159" s="119" t="s">
        <v>123</v>
      </c>
    </row>
    <row r="160" spans="1:6" x14ac:dyDescent="0.55000000000000004">
      <c r="A160" s="118" t="s">
        <v>602</v>
      </c>
      <c r="B160" s="118" t="s">
        <v>603</v>
      </c>
      <c r="C160" s="118" t="s">
        <v>604</v>
      </c>
      <c r="D160" s="118" t="s">
        <v>123</v>
      </c>
      <c r="E160" s="118" t="s">
        <v>123</v>
      </c>
      <c r="F160" s="118" t="s">
        <v>123</v>
      </c>
    </row>
    <row r="161" spans="1:6" x14ac:dyDescent="0.55000000000000004">
      <c r="A161" s="119" t="s">
        <v>605</v>
      </c>
      <c r="B161" s="119" t="s">
        <v>606</v>
      </c>
      <c r="C161" s="119" t="s">
        <v>607</v>
      </c>
      <c r="D161" s="119" t="s">
        <v>123</v>
      </c>
      <c r="E161" s="119" t="s">
        <v>123</v>
      </c>
      <c r="F161" s="119" t="s">
        <v>123</v>
      </c>
    </row>
    <row r="162" spans="1:6" x14ac:dyDescent="0.55000000000000004">
      <c r="A162" s="118" t="s">
        <v>608</v>
      </c>
      <c r="B162" s="118" t="s">
        <v>609</v>
      </c>
      <c r="C162" s="118" t="s">
        <v>610</v>
      </c>
      <c r="D162" s="118" t="s">
        <v>123</v>
      </c>
      <c r="E162" s="118" t="s">
        <v>123</v>
      </c>
      <c r="F162" s="118" t="s">
        <v>123</v>
      </c>
    </row>
    <row r="163" spans="1:6" x14ac:dyDescent="0.55000000000000004">
      <c r="A163" s="119" t="s">
        <v>611</v>
      </c>
      <c r="B163" s="119" t="s">
        <v>612</v>
      </c>
      <c r="C163" s="119" t="s">
        <v>613</v>
      </c>
      <c r="D163" s="119" t="s">
        <v>123</v>
      </c>
      <c r="E163" s="119" t="s">
        <v>123</v>
      </c>
      <c r="F163" s="119" t="s">
        <v>123</v>
      </c>
    </row>
    <row r="164" spans="1:6" x14ac:dyDescent="0.55000000000000004">
      <c r="A164" s="118" t="s">
        <v>614</v>
      </c>
      <c r="B164" s="118" t="s">
        <v>615</v>
      </c>
      <c r="C164" s="118" t="s">
        <v>616</v>
      </c>
      <c r="D164" s="118" t="s">
        <v>123</v>
      </c>
      <c r="E164" s="118" t="s">
        <v>123</v>
      </c>
      <c r="F164" s="118" t="s">
        <v>123</v>
      </c>
    </row>
    <row r="165" spans="1:6" x14ac:dyDescent="0.55000000000000004">
      <c r="A165" s="119" t="s">
        <v>617</v>
      </c>
      <c r="B165" s="119" t="s">
        <v>618</v>
      </c>
      <c r="C165" s="119" t="s">
        <v>619</v>
      </c>
      <c r="D165" s="119" t="s">
        <v>123</v>
      </c>
      <c r="E165" s="119" t="s">
        <v>123</v>
      </c>
      <c r="F165" s="119" t="s">
        <v>123</v>
      </c>
    </row>
    <row r="166" spans="1:6" x14ac:dyDescent="0.55000000000000004">
      <c r="A166" s="118" t="s">
        <v>620</v>
      </c>
      <c r="B166" s="118" t="s">
        <v>621</v>
      </c>
      <c r="C166" s="118" t="s">
        <v>622</v>
      </c>
      <c r="D166" s="118" t="s">
        <v>123</v>
      </c>
      <c r="E166" s="118" t="s">
        <v>123</v>
      </c>
      <c r="F166" s="118" t="s">
        <v>123</v>
      </c>
    </row>
    <row r="167" spans="1:6" x14ac:dyDescent="0.55000000000000004">
      <c r="A167" s="119" t="s">
        <v>623</v>
      </c>
      <c r="B167" s="119" t="s">
        <v>624</v>
      </c>
      <c r="C167" s="119" t="s">
        <v>625</v>
      </c>
      <c r="D167" s="119" t="s">
        <v>123</v>
      </c>
      <c r="E167" s="119" t="s">
        <v>123</v>
      </c>
      <c r="F167" s="119" t="s">
        <v>123</v>
      </c>
    </row>
    <row r="168" spans="1:6" x14ac:dyDescent="0.55000000000000004">
      <c r="A168" s="118" t="s">
        <v>626</v>
      </c>
      <c r="B168" s="118" t="s">
        <v>627</v>
      </c>
      <c r="C168" s="118" t="s">
        <v>628</v>
      </c>
      <c r="D168" s="118" t="s">
        <v>123</v>
      </c>
      <c r="E168" s="118" t="s">
        <v>141</v>
      </c>
      <c r="F168" s="118" t="s">
        <v>145</v>
      </c>
    </row>
    <row r="169" spans="1:6" x14ac:dyDescent="0.55000000000000004">
      <c r="A169" s="119" t="s">
        <v>629</v>
      </c>
      <c r="B169" s="119" t="s">
        <v>630</v>
      </c>
      <c r="C169" s="119" t="s">
        <v>631</v>
      </c>
      <c r="D169" s="119" t="s">
        <v>123</v>
      </c>
      <c r="E169" s="119" t="s">
        <v>123</v>
      </c>
      <c r="F169" s="119" t="s">
        <v>123</v>
      </c>
    </row>
    <row r="170" spans="1:6" x14ac:dyDescent="0.55000000000000004">
      <c r="A170" s="118" t="s">
        <v>632</v>
      </c>
      <c r="B170" s="118" t="s">
        <v>633</v>
      </c>
      <c r="C170" s="118" t="s">
        <v>634</v>
      </c>
      <c r="D170" s="118" t="s">
        <v>123</v>
      </c>
      <c r="E170" s="118" t="s">
        <v>123</v>
      </c>
      <c r="F170" s="118" t="s">
        <v>123</v>
      </c>
    </row>
    <row r="171" spans="1:6" x14ac:dyDescent="0.55000000000000004">
      <c r="A171" s="119" t="s">
        <v>635</v>
      </c>
      <c r="B171" s="119" t="s">
        <v>636</v>
      </c>
      <c r="C171" s="119" t="s">
        <v>637</v>
      </c>
      <c r="D171" s="119" t="s">
        <v>123</v>
      </c>
      <c r="E171" s="119" t="s">
        <v>123</v>
      </c>
      <c r="F171" s="119" t="s">
        <v>123</v>
      </c>
    </row>
    <row r="172" spans="1:6" x14ac:dyDescent="0.55000000000000004">
      <c r="A172" s="118" t="s">
        <v>638</v>
      </c>
      <c r="B172" s="118" t="s">
        <v>639</v>
      </c>
      <c r="C172" s="118" t="s">
        <v>640</v>
      </c>
      <c r="D172" s="118" t="s">
        <v>123</v>
      </c>
      <c r="E172" s="118" t="s">
        <v>123</v>
      </c>
      <c r="F172" s="118" t="s">
        <v>123</v>
      </c>
    </row>
    <row r="173" spans="1:6" x14ac:dyDescent="0.55000000000000004">
      <c r="A173" s="119" t="s">
        <v>641</v>
      </c>
      <c r="B173" s="119" t="s">
        <v>642</v>
      </c>
      <c r="C173" s="119" t="s">
        <v>643</v>
      </c>
      <c r="D173" s="119" t="s">
        <v>123</v>
      </c>
      <c r="E173" s="119" t="s">
        <v>123</v>
      </c>
      <c r="F173" s="119" t="s">
        <v>123</v>
      </c>
    </row>
    <row r="174" spans="1:6" x14ac:dyDescent="0.55000000000000004">
      <c r="A174" s="118" t="s">
        <v>644</v>
      </c>
      <c r="B174" s="118" t="s">
        <v>645</v>
      </c>
      <c r="C174" s="118" t="s">
        <v>646</v>
      </c>
      <c r="D174" s="118" t="s">
        <v>123</v>
      </c>
      <c r="E174" s="118" t="s">
        <v>123</v>
      </c>
      <c r="F174" s="118" t="s">
        <v>123</v>
      </c>
    </row>
    <row r="175" spans="1:6" x14ac:dyDescent="0.55000000000000004">
      <c r="A175" s="119" t="s">
        <v>647</v>
      </c>
      <c r="B175" s="119" t="s">
        <v>648</v>
      </c>
      <c r="C175" s="119" t="s">
        <v>649</v>
      </c>
      <c r="D175" s="119" t="s">
        <v>123</v>
      </c>
      <c r="E175" s="119" t="s">
        <v>123</v>
      </c>
      <c r="F175" s="119" t="s">
        <v>123</v>
      </c>
    </row>
    <row r="176" spans="1:6" x14ac:dyDescent="0.55000000000000004">
      <c r="A176" s="118" t="s">
        <v>650</v>
      </c>
      <c r="B176" s="118" t="s">
        <v>651</v>
      </c>
      <c r="C176" s="118" t="s">
        <v>652</v>
      </c>
      <c r="D176" s="118" t="s">
        <v>123</v>
      </c>
      <c r="E176" s="118" t="s">
        <v>123</v>
      </c>
      <c r="F176" s="118" t="s">
        <v>123</v>
      </c>
    </row>
    <row r="177" spans="1:6" x14ac:dyDescent="0.55000000000000004">
      <c r="A177" s="119" t="s">
        <v>653</v>
      </c>
      <c r="B177" s="119" t="s">
        <v>654</v>
      </c>
      <c r="C177" s="119" t="s">
        <v>655</v>
      </c>
      <c r="D177" s="119" t="s">
        <v>123</v>
      </c>
      <c r="E177" s="119" t="s">
        <v>123</v>
      </c>
      <c r="F177" s="119" t="s">
        <v>123</v>
      </c>
    </row>
    <row r="178" spans="1:6" x14ac:dyDescent="0.55000000000000004">
      <c r="A178" s="118" t="s">
        <v>656</v>
      </c>
      <c r="B178" s="118" t="s">
        <v>657</v>
      </c>
      <c r="C178" s="118" t="s">
        <v>658</v>
      </c>
      <c r="D178" s="118" t="s">
        <v>123</v>
      </c>
      <c r="E178" s="118" t="s">
        <v>123</v>
      </c>
      <c r="F178" s="118" t="s">
        <v>123</v>
      </c>
    </row>
    <row r="179" spans="1:6" x14ac:dyDescent="0.55000000000000004">
      <c r="A179" s="119" t="s">
        <v>659</v>
      </c>
      <c r="B179" s="119" t="s">
        <v>660</v>
      </c>
      <c r="C179" s="119" t="s">
        <v>661</v>
      </c>
      <c r="D179" s="119" t="s">
        <v>152</v>
      </c>
      <c r="E179" s="119" t="s">
        <v>216</v>
      </c>
      <c r="F179" s="119" t="s">
        <v>145</v>
      </c>
    </row>
    <row r="180" spans="1:6" x14ac:dyDescent="0.55000000000000004">
      <c r="A180" s="118" t="s">
        <v>662</v>
      </c>
      <c r="B180" s="118" t="s">
        <v>663</v>
      </c>
      <c r="C180" s="118" t="s">
        <v>664</v>
      </c>
      <c r="D180" s="118" t="s">
        <v>123</v>
      </c>
      <c r="E180" s="118" t="s">
        <v>123</v>
      </c>
      <c r="F180" s="118" t="s">
        <v>123</v>
      </c>
    </row>
    <row r="181" spans="1:6" x14ac:dyDescent="0.55000000000000004">
      <c r="A181" s="119" t="s">
        <v>665</v>
      </c>
      <c r="B181" s="119" t="s">
        <v>666</v>
      </c>
      <c r="C181" s="119" t="s">
        <v>667</v>
      </c>
      <c r="D181" s="119" t="s">
        <v>123</v>
      </c>
      <c r="E181" s="119" t="s">
        <v>123</v>
      </c>
      <c r="F181" s="119" t="s">
        <v>123</v>
      </c>
    </row>
    <row r="182" spans="1:6" x14ac:dyDescent="0.55000000000000004">
      <c r="A182" s="118" t="s">
        <v>668</v>
      </c>
      <c r="B182" s="118" t="s">
        <v>669</v>
      </c>
      <c r="C182" s="118" t="s">
        <v>670</v>
      </c>
      <c r="D182" s="118" t="s">
        <v>123</v>
      </c>
      <c r="E182" s="118" t="s">
        <v>123</v>
      </c>
      <c r="F182" s="118" t="s">
        <v>123</v>
      </c>
    </row>
    <row r="183" spans="1:6" x14ac:dyDescent="0.55000000000000004">
      <c r="A183" s="119" t="s">
        <v>671</v>
      </c>
      <c r="B183" s="119" t="s">
        <v>672</v>
      </c>
      <c r="C183" s="119" t="s">
        <v>673</v>
      </c>
      <c r="D183" s="119" t="s">
        <v>123</v>
      </c>
      <c r="E183" s="119" t="s">
        <v>123</v>
      </c>
      <c r="F183" s="119" t="s">
        <v>123</v>
      </c>
    </row>
    <row r="184" spans="1:6" x14ac:dyDescent="0.55000000000000004">
      <c r="A184" s="118" t="s">
        <v>674</v>
      </c>
      <c r="B184" s="118" t="s">
        <v>675</v>
      </c>
      <c r="C184" s="118" t="s">
        <v>676</v>
      </c>
      <c r="D184" s="118" t="s">
        <v>123</v>
      </c>
      <c r="E184" s="118" t="s">
        <v>123</v>
      </c>
      <c r="F184" s="118" t="s">
        <v>123</v>
      </c>
    </row>
    <row r="185" spans="1:6" x14ac:dyDescent="0.55000000000000004">
      <c r="A185" s="119" t="s">
        <v>677</v>
      </c>
      <c r="B185" s="119" t="s">
        <v>678</v>
      </c>
      <c r="C185" s="119" t="s">
        <v>679</v>
      </c>
      <c r="D185" s="119" t="s">
        <v>123</v>
      </c>
      <c r="E185" s="119" t="s">
        <v>123</v>
      </c>
      <c r="F185" s="119" t="s">
        <v>123</v>
      </c>
    </row>
    <row r="186" spans="1:6" x14ac:dyDescent="0.55000000000000004">
      <c r="A186" s="118" t="s">
        <v>680</v>
      </c>
      <c r="B186" s="118" t="s">
        <v>681</v>
      </c>
      <c r="C186" s="118" t="s">
        <v>682</v>
      </c>
      <c r="D186" s="118" t="s">
        <v>123</v>
      </c>
      <c r="E186" s="118" t="s">
        <v>123</v>
      </c>
      <c r="F186" s="118" t="s">
        <v>123</v>
      </c>
    </row>
    <row r="187" spans="1:6" x14ac:dyDescent="0.55000000000000004">
      <c r="A187" s="119" t="s">
        <v>683</v>
      </c>
      <c r="B187" s="119" t="s">
        <v>684</v>
      </c>
      <c r="C187" s="119" t="s">
        <v>685</v>
      </c>
      <c r="D187" s="119" t="s">
        <v>123</v>
      </c>
      <c r="E187" s="119" t="s">
        <v>123</v>
      </c>
      <c r="F187" s="119" t="s">
        <v>123</v>
      </c>
    </row>
    <row r="188" spans="1:6" x14ac:dyDescent="0.55000000000000004">
      <c r="A188" s="118" t="s">
        <v>686</v>
      </c>
      <c r="B188" s="118" t="s">
        <v>687</v>
      </c>
      <c r="C188" s="118" t="s">
        <v>688</v>
      </c>
      <c r="D188" s="118" t="s">
        <v>123</v>
      </c>
      <c r="E188" s="118" t="s">
        <v>123</v>
      </c>
      <c r="F188" s="118" t="s">
        <v>123</v>
      </c>
    </row>
    <row r="189" spans="1:6" x14ac:dyDescent="0.55000000000000004">
      <c r="A189" s="119" t="s">
        <v>689</v>
      </c>
      <c r="B189" s="119" t="s">
        <v>690</v>
      </c>
      <c r="C189" s="119" t="s">
        <v>691</v>
      </c>
      <c r="D189" s="119" t="s">
        <v>123</v>
      </c>
      <c r="E189" s="119" t="s">
        <v>123</v>
      </c>
      <c r="F189" s="119" t="s">
        <v>123</v>
      </c>
    </row>
    <row r="190" spans="1:6" x14ac:dyDescent="0.55000000000000004">
      <c r="A190" s="118" t="s">
        <v>692</v>
      </c>
      <c r="B190" s="118" t="s">
        <v>693</v>
      </c>
      <c r="C190" s="118" t="s">
        <v>694</v>
      </c>
      <c r="D190" s="118" t="s">
        <v>123</v>
      </c>
      <c r="E190" s="118" t="s">
        <v>123</v>
      </c>
      <c r="F190" s="118" t="s">
        <v>123</v>
      </c>
    </row>
    <row r="191" spans="1:6" x14ac:dyDescent="0.55000000000000004">
      <c r="A191" s="119" t="s">
        <v>695</v>
      </c>
      <c r="B191" s="119" t="s">
        <v>696</v>
      </c>
      <c r="C191" s="119" t="s">
        <v>697</v>
      </c>
      <c r="D191" s="119" t="s">
        <v>123</v>
      </c>
      <c r="E191" s="119" t="s">
        <v>123</v>
      </c>
      <c r="F191" s="119" t="s">
        <v>123</v>
      </c>
    </row>
    <row r="192" spans="1:6" x14ac:dyDescent="0.55000000000000004">
      <c r="A192" s="118" t="s">
        <v>698</v>
      </c>
      <c r="B192" s="118" t="s">
        <v>699</v>
      </c>
      <c r="C192" s="118" t="s">
        <v>700</v>
      </c>
      <c r="D192" s="118" t="s">
        <v>123</v>
      </c>
      <c r="E192" s="118" t="s">
        <v>123</v>
      </c>
      <c r="F192" s="118" t="s">
        <v>123</v>
      </c>
    </row>
    <row r="193" spans="1:6" x14ac:dyDescent="0.55000000000000004">
      <c r="A193" s="119" t="s">
        <v>701</v>
      </c>
      <c r="B193" s="119" t="s">
        <v>702</v>
      </c>
      <c r="C193" s="119" t="s">
        <v>703</v>
      </c>
      <c r="D193" s="119" t="s">
        <v>123</v>
      </c>
      <c r="E193" s="119" t="s">
        <v>123</v>
      </c>
      <c r="F193" s="119" t="s">
        <v>123</v>
      </c>
    </row>
    <row r="194" spans="1:6" x14ac:dyDescent="0.55000000000000004">
      <c r="A194" s="118" t="s">
        <v>704</v>
      </c>
      <c r="B194" s="118" t="s">
        <v>705</v>
      </c>
      <c r="C194" s="118" t="s">
        <v>706</v>
      </c>
      <c r="D194" s="118" t="s">
        <v>123</v>
      </c>
      <c r="E194" s="118" t="s">
        <v>123</v>
      </c>
      <c r="F194" s="118" t="s">
        <v>123</v>
      </c>
    </row>
    <row r="195" spans="1:6" x14ac:dyDescent="0.55000000000000004">
      <c r="A195" s="119" t="s">
        <v>707</v>
      </c>
      <c r="B195" s="119" t="s">
        <v>708</v>
      </c>
      <c r="C195" s="119" t="s">
        <v>709</v>
      </c>
      <c r="D195" s="119" t="s">
        <v>123</v>
      </c>
      <c r="E195" s="119" t="s">
        <v>123</v>
      </c>
      <c r="F195" s="119" t="s">
        <v>123</v>
      </c>
    </row>
    <row r="196" spans="1:6" x14ac:dyDescent="0.55000000000000004">
      <c r="A196" s="118" t="s">
        <v>710</v>
      </c>
      <c r="B196" s="118" t="s">
        <v>711</v>
      </c>
      <c r="C196" s="118" t="s">
        <v>712</v>
      </c>
      <c r="D196" s="118" t="s">
        <v>141</v>
      </c>
      <c r="E196" s="118" t="s">
        <v>127</v>
      </c>
      <c r="F196" s="118" t="s">
        <v>145</v>
      </c>
    </row>
    <row r="197" spans="1:6" x14ac:dyDescent="0.55000000000000004">
      <c r="A197" s="119" t="s">
        <v>713</v>
      </c>
      <c r="B197" s="119" t="s">
        <v>714</v>
      </c>
      <c r="C197" s="119" t="s">
        <v>715</v>
      </c>
      <c r="D197" s="119" t="s">
        <v>123</v>
      </c>
      <c r="E197" s="119" t="s">
        <v>123</v>
      </c>
      <c r="F197" s="119" t="s">
        <v>123</v>
      </c>
    </row>
    <row r="198" spans="1:6" x14ac:dyDescent="0.55000000000000004">
      <c r="A198" s="118" t="s">
        <v>716</v>
      </c>
      <c r="B198" s="118" t="s">
        <v>717</v>
      </c>
      <c r="C198" s="118" t="s">
        <v>718</v>
      </c>
      <c r="D198" s="118" t="s">
        <v>123</v>
      </c>
      <c r="E198" s="118" t="s">
        <v>123</v>
      </c>
      <c r="F198" s="118" t="s">
        <v>123</v>
      </c>
    </row>
    <row r="199" spans="1:6" x14ac:dyDescent="0.55000000000000004">
      <c r="A199" s="119" t="s">
        <v>719</v>
      </c>
      <c r="B199" s="119" t="s">
        <v>720</v>
      </c>
      <c r="C199" s="119" t="s">
        <v>721</v>
      </c>
      <c r="D199" s="119" t="s">
        <v>123</v>
      </c>
      <c r="E199" s="119" t="s">
        <v>123</v>
      </c>
      <c r="F199" s="119" t="s">
        <v>123</v>
      </c>
    </row>
    <row r="200" spans="1:6" x14ac:dyDescent="0.55000000000000004">
      <c r="A200" s="118" t="s">
        <v>722</v>
      </c>
      <c r="B200" s="118" t="s">
        <v>723</v>
      </c>
      <c r="C200" s="118" t="s">
        <v>724</v>
      </c>
      <c r="D200" s="118" t="s">
        <v>123</v>
      </c>
      <c r="E200" s="118" t="s">
        <v>123</v>
      </c>
      <c r="F200" s="118" t="s">
        <v>123</v>
      </c>
    </row>
    <row r="201" spans="1:6" x14ac:dyDescent="0.55000000000000004">
      <c r="A201" s="119" t="s">
        <v>725</v>
      </c>
      <c r="B201" s="119" t="s">
        <v>726</v>
      </c>
      <c r="C201" s="119" t="s">
        <v>727</v>
      </c>
      <c r="D201" s="119" t="s">
        <v>123</v>
      </c>
      <c r="E201" s="119" t="s">
        <v>123</v>
      </c>
      <c r="F201" s="119" t="s">
        <v>123</v>
      </c>
    </row>
    <row r="202" spans="1:6" x14ac:dyDescent="0.55000000000000004">
      <c r="A202" s="118" t="s">
        <v>728</v>
      </c>
      <c r="B202" s="118" t="s">
        <v>729</v>
      </c>
      <c r="C202" s="118" t="s">
        <v>730</v>
      </c>
      <c r="D202" s="118" t="s">
        <v>123</v>
      </c>
      <c r="E202" s="118" t="s">
        <v>123</v>
      </c>
      <c r="F202" s="118" t="s">
        <v>123</v>
      </c>
    </row>
    <row r="203" spans="1:6" x14ac:dyDescent="0.55000000000000004">
      <c r="A203" s="119" t="s">
        <v>731</v>
      </c>
      <c r="B203" s="119" t="s">
        <v>732</v>
      </c>
      <c r="C203" s="119" t="s">
        <v>733</v>
      </c>
      <c r="D203" s="119" t="s">
        <v>123</v>
      </c>
      <c r="E203" s="119" t="s">
        <v>123</v>
      </c>
      <c r="F203" s="119" t="s">
        <v>123</v>
      </c>
    </row>
    <row r="204" spans="1:6" x14ac:dyDescent="0.55000000000000004">
      <c r="A204" s="118" t="s">
        <v>734</v>
      </c>
      <c r="B204" s="118" t="s">
        <v>735</v>
      </c>
      <c r="C204" s="118" t="s">
        <v>736</v>
      </c>
      <c r="D204" s="118" t="s">
        <v>123</v>
      </c>
      <c r="E204" s="118" t="s">
        <v>123</v>
      </c>
      <c r="F204" s="118" t="s">
        <v>123</v>
      </c>
    </row>
    <row r="205" spans="1:6" x14ac:dyDescent="0.55000000000000004">
      <c r="A205" s="119" t="s">
        <v>737</v>
      </c>
      <c r="B205" s="119" t="s">
        <v>738</v>
      </c>
      <c r="C205" s="119" t="s">
        <v>739</v>
      </c>
      <c r="D205" s="119" t="s">
        <v>123</v>
      </c>
      <c r="E205" s="119" t="s">
        <v>123</v>
      </c>
      <c r="F205" s="119" t="s">
        <v>123</v>
      </c>
    </row>
    <row r="206" spans="1:6" x14ac:dyDescent="0.55000000000000004">
      <c r="A206" s="118" t="s">
        <v>740</v>
      </c>
      <c r="B206" s="118" t="s">
        <v>741</v>
      </c>
      <c r="C206" s="118" t="s">
        <v>742</v>
      </c>
      <c r="D206" s="118" t="s">
        <v>123</v>
      </c>
      <c r="E206" s="118" t="s">
        <v>123</v>
      </c>
      <c r="F206" s="118" t="s">
        <v>123</v>
      </c>
    </row>
    <row r="207" spans="1:6" x14ac:dyDescent="0.55000000000000004">
      <c r="A207" s="119" t="s">
        <v>743</v>
      </c>
      <c r="B207" s="119" t="s">
        <v>744</v>
      </c>
      <c r="C207" s="119" t="s">
        <v>745</v>
      </c>
      <c r="D207" s="119" t="s">
        <v>123</v>
      </c>
      <c r="E207" s="119" t="s">
        <v>123</v>
      </c>
      <c r="F207" s="119" t="s">
        <v>123</v>
      </c>
    </row>
    <row r="208" spans="1:6" x14ac:dyDescent="0.55000000000000004">
      <c r="A208" s="118" t="s">
        <v>746</v>
      </c>
      <c r="B208" s="118" t="s">
        <v>747</v>
      </c>
      <c r="C208" s="118" t="s">
        <v>748</v>
      </c>
      <c r="D208" s="118" t="s">
        <v>123</v>
      </c>
      <c r="E208" s="118" t="s">
        <v>123</v>
      </c>
      <c r="F208" s="118" t="s">
        <v>123</v>
      </c>
    </row>
    <row r="209" spans="1:6" x14ac:dyDescent="0.55000000000000004">
      <c r="A209" s="119" t="s">
        <v>749</v>
      </c>
      <c r="B209" s="119" t="s">
        <v>750</v>
      </c>
      <c r="C209" s="119" t="s">
        <v>751</v>
      </c>
      <c r="D209" s="119" t="s">
        <v>123</v>
      </c>
      <c r="E209" s="119" t="s">
        <v>123</v>
      </c>
      <c r="F209" s="119" t="s">
        <v>123</v>
      </c>
    </row>
    <row r="210" spans="1:6" x14ac:dyDescent="0.55000000000000004">
      <c r="A210" s="118" t="s">
        <v>752</v>
      </c>
      <c r="B210" s="118" t="s">
        <v>753</v>
      </c>
      <c r="C210" s="118" t="s">
        <v>754</v>
      </c>
      <c r="D210" s="118" t="s">
        <v>123</v>
      </c>
      <c r="E210" s="118" t="s">
        <v>123</v>
      </c>
      <c r="F210" s="118" t="s">
        <v>123</v>
      </c>
    </row>
    <row r="211" spans="1:6" x14ac:dyDescent="0.55000000000000004">
      <c r="A211" s="119" t="s">
        <v>755</v>
      </c>
      <c r="B211" s="119" t="s">
        <v>756</v>
      </c>
      <c r="C211" s="119" t="s">
        <v>757</v>
      </c>
      <c r="D211" s="119" t="s">
        <v>123</v>
      </c>
      <c r="E211" s="119" t="s">
        <v>123</v>
      </c>
      <c r="F211" s="119" t="s">
        <v>123</v>
      </c>
    </row>
    <row r="212" spans="1:6" x14ac:dyDescent="0.55000000000000004">
      <c r="A212" s="118" t="s">
        <v>758</v>
      </c>
      <c r="B212" s="118" t="s">
        <v>759</v>
      </c>
      <c r="C212" s="118" t="s">
        <v>760</v>
      </c>
      <c r="D212" s="118" t="s">
        <v>123</v>
      </c>
      <c r="E212" s="118" t="s">
        <v>123</v>
      </c>
      <c r="F212" s="118" t="s">
        <v>123</v>
      </c>
    </row>
    <row r="213" spans="1:6" x14ac:dyDescent="0.55000000000000004">
      <c r="A213" s="119" t="s">
        <v>761</v>
      </c>
      <c r="B213" s="119" t="s">
        <v>762</v>
      </c>
      <c r="C213" s="119" t="s">
        <v>763</v>
      </c>
      <c r="D213" s="119" t="s">
        <v>123</v>
      </c>
      <c r="E213" s="119" t="s">
        <v>123</v>
      </c>
      <c r="F213" s="119" t="s">
        <v>123</v>
      </c>
    </row>
    <row r="214" spans="1:6" x14ac:dyDescent="0.55000000000000004">
      <c r="A214" s="118" t="s">
        <v>764</v>
      </c>
      <c r="B214" s="118" t="s">
        <v>765</v>
      </c>
      <c r="C214" s="118" t="s">
        <v>766</v>
      </c>
      <c r="D214" s="118" t="s">
        <v>123</v>
      </c>
      <c r="E214" s="118" t="s">
        <v>131</v>
      </c>
      <c r="F214" s="118" t="s">
        <v>216</v>
      </c>
    </row>
    <row r="215" spans="1:6" x14ac:dyDescent="0.55000000000000004">
      <c r="A215" s="119" t="s">
        <v>767</v>
      </c>
      <c r="B215" s="119" t="s">
        <v>768</v>
      </c>
      <c r="C215" s="119" t="s">
        <v>769</v>
      </c>
      <c r="D215" s="119" t="s">
        <v>123</v>
      </c>
      <c r="E215" s="119" t="s">
        <v>123</v>
      </c>
      <c r="F215" s="119" t="s">
        <v>123</v>
      </c>
    </row>
    <row r="216" spans="1:6" x14ac:dyDescent="0.55000000000000004">
      <c r="A216" s="118" t="s">
        <v>770</v>
      </c>
      <c r="B216" s="118" t="s">
        <v>771</v>
      </c>
      <c r="C216" s="118" t="s">
        <v>772</v>
      </c>
      <c r="D216" s="118" t="s">
        <v>123</v>
      </c>
      <c r="E216" s="118" t="s">
        <v>123</v>
      </c>
      <c r="F216" s="118" t="s">
        <v>216</v>
      </c>
    </row>
    <row r="217" spans="1:6" x14ac:dyDescent="0.55000000000000004">
      <c r="A217" s="119" t="s">
        <v>773</v>
      </c>
      <c r="B217" s="119" t="s">
        <v>774</v>
      </c>
      <c r="C217" s="119" t="s">
        <v>775</v>
      </c>
      <c r="D217" s="119" t="s">
        <v>131</v>
      </c>
      <c r="E217" s="119" t="s">
        <v>776</v>
      </c>
      <c r="F217" s="119" t="s">
        <v>145</v>
      </c>
    </row>
    <row r="218" spans="1:6" x14ac:dyDescent="0.55000000000000004">
      <c r="A218" s="118" t="s">
        <v>777</v>
      </c>
      <c r="B218" s="118" t="s">
        <v>778</v>
      </c>
      <c r="C218" s="118" t="s">
        <v>779</v>
      </c>
      <c r="D218" s="118" t="s">
        <v>123</v>
      </c>
      <c r="E218" s="118" t="s">
        <v>123</v>
      </c>
      <c r="F218" s="118" t="s">
        <v>123</v>
      </c>
    </row>
    <row r="219" spans="1:6" x14ac:dyDescent="0.55000000000000004">
      <c r="A219" s="119" t="s">
        <v>780</v>
      </c>
      <c r="B219" s="119" t="s">
        <v>781</v>
      </c>
      <c r="C219" s="119" t="s">
        <v>782</v>
      </c>
      <c r="D219" s="119" t="s">
        <v>141</v>
      </c>
      <c r="E219" s="119" t="s">
        <v>783</v>
      </c>
      <c r="F219" s="119" t="s">
        <v>145</v>
      </c>
    </row>
    <row r="220" spans="1:6" x14ac:dyDescent="0.55000000000000004">
      <c r="A220" s="118" t="s">
        <v>784</v>
      </c>
      <c r="B220" s="118" t="s">
        <v>785</v>
      </c>
      <c r="C220" s="118" t="s">
        <v>786</v>
      </c>
      <c r="D220" s="118" t="s">
        <v>123</v>
      </c>
      <c r="E220" s="118" t="s">
        <v>123</v>
      </c>
      <c r="F220" s="118" t="s">
        <v>123</v>
      </c>
    </row>
    <row r="221" spans="1:6" x14ac:dyDescent="0.55000000000000004">
      <c r="A221" s="119" t="s">
        <v>787</v>
      </c>
      <c r="B221" s="119" t="s">
        <v>788</v>
      </c>
      <c r="C221" s="119" t="s">
        <v>789</v>
      </c>
      <c r="D221" s="119" t="s">
        <v>123</v>
      </c>
      <c r="E221" s="119" t="s">
        <v>123</v>
      </c>
      <c r="F221" s="119" t="s">
        <v>123</v>
      </c>
    </row>
    <row r="222" spans="1:6" x14ac:dyDescent="0.55000000000000004">
      <c r="A222" s="118" t="s">
        <v>790</v>
      </c>
      <c r="B222" s="118" t="s">
        <v>791</v>
      </c>
      <c r="C222" s="118" t="s">
        <v>792</v>
      </c>
      <c r="D222" s="118" t="s">
        <v>123</v>
      </c>
      <c r="E222" s="118" t="s">
        <v>123</v>
      </c>
      <c r="F222" s="118" t="s">
        <v>123</v>
      </c>
    </row>
    <row r="223" spans="1:6" x14ac:dyDescent="0.55000000000000004">
      <c r="A223" s="119" t="s">
        <v>793</v>
      </c>
      <c r="B223" s="119" t="s">
        <v>794</v>
      </c>
      <c r="C223" s="119" t="s">
        <v>795</v>
      </c>
      <c r="D223" s="119" t="s">
        <v>123</v>
      </c>
      <c r="E223" s="119" t="s">
        <v>123</v>
      </c>
      <c r="F223" s="119" t="s">
        <v>123</v>
      </c>
    </row>
    <row r="224" spans="1:6" x14ac:dyDescent="0.55000000000000004">
      <c r="A224" s="118" t="s">
        <v>796</v>
      </c>
      <c r="B224" s="118" t="s">
        <v>797</v>
      </c>
      <c r="C224" s="118" t="s">
        <v>798</v>
      </c>
      <c r="D224" s="118" t="s">
        <v>131</v>
      </c>
      <c r="E224" s="118" t="s">
        <v>127</v>
      </c>
      <c r="F224" s="118" t="s">
        <v>127</v>
      </c>
    </row>
    <row r="225" spans="1:6" x14ac:dyDescent="0.55000000000000004">
      <c r="A225" s="119" t="s">
        <v>799</v>
      </c>
      <c r="B225" s="119" t="s">
        <v>800</v>
      </c>
      <c r="C225" s="119" t="s">
        <v>801</v>
      </c>
      <c r="D225" s="119" t="s">
        <v>123</v>
      </c>
      <c r="E225" s="119" t="s">
        <v>123</v>
      </c>
      <c r="F225" s="119" t="s">
        <v>123</v>
      </c>
    </row>
    <row r="226" spans="1:6" x14ac:dyDescent="0.55000000000000004">
      <c r="A226" s="118" t="s">
        <v>802</v>
      </c>
      <c r="B226" s="118" t="s">
        <v>803</v>
      </c>
      <c r="C226" s="118" t="s">
        <v>804</v>
      </c>
      <c r="D226" s="118" t="s">
        <v>123</v>
      </c>
      <c r="E226" s="118" t="s">
        <v>123</v>
      </c>
      <c r="F226" s="118" t="s">
        <v>123</v>
      </c>
    </row>
    <row r="227" spans="1:6" x14ac:dyDescent="0.55000000000000004">
      <c r="A227" s="119" t="s">
        <v>805</v>
      </c>
      <c r="B227" s="119" t="s">
        <v>806</v>
      </c>
      <c r="C227" s="119" t="s">
        <v>807</v>
      </c>
      <c r="D227" s="119" t="s">
        <v>123</v>
      </c>
      <c r="E227" s="119" t="s">
        <v>123</v>
      </c>
      <c r="F227" s="119" t="s">
        <v>123</v>
      </c>
    </row>
    <row r="228" spans="1:6" x14ac:dyDescent="0.55000000000000004">
      <c r="A228" s="118" t="s">
        <v>808</v>
      </c>
      <c r="B228" s="118" t="s">
        <v>809</v>
      </c>
      <c r="C228" s="118" t="s">
        <v>810</v>
      </c>
      <c r="D228" s="118" t="s">
        <v>123</v>
      </c>
      <c r="E228" s="118" t="s">
        <v>123</v>
      </c>
      <c r="F228" s="118" t="s">
        <v>127</v>
      </c>
    </row>
    <row r="229" spans="1:6" x14ac:dyDescent="0.55000000000000004">
      <c r="A229" s="119" t="s">
        <v>811</v>
      </c>
      <c r="B229" s="119" t="s">
        <v>812</v>
      </c>
      <c r="C229" s="119" t="s">
        <v>813</v>
      </c>
      <c r="D229" s="119" t="s">
        <v>123</v>
      </c>
      <c r="E229" s="119" t="s">
        <v>123</v>
      </c>
      <c r="F229" s="119" t="s">
        <v>123</v>
      </c>
    </row>
    <row r="230" spans="1:6" x14ac:dyDescent="0.55000000000000004">
      <c r="A230" s="118" t="s">
        <v>814</v>
      </c>
      <c r="B230" s="118" t="s">
        <v>815</v>
      </c>
      <c r="C230" s="118" t="s">
        <v>816</v>
      </c>
      <c r="D230" s="118" t="s">
        <v>123</v>
      </c>
      <c r="E230" s="118" t="s">
        <v>123</v>
      </c>
      <c r="F230" s="118" t="s">
        <v>123</v>
      </c>
    </row>
    <row r="231" spans="1:6" x14ac:dyDescent="0.55000000000000004">
      <c r="A231" s="119" t="s">
        <v>817</v>
      </c>
      <c r="B231" s="119" t="s">
        <v>818</v>
      </c>
      <c r="C231" s="119" t="s">
        <v>819</v>
      </c>
      <c r="D231" s="119" t="s">
        <v>123</v>
      </c>
      <c r="E231" s="119" t="s">
        <v>123</v>
      </c>
      <c r="F231" s="119" t="s">
        <v>123</v>
      </c>
    </row>
    <row r="232" spans="1:6" x14ac:dyDescent="0.55000000000000004">
      <c r="A232" s="118" t="s">
        <v>820</v>
      </c>
      <c r="B232" s="118" t="s">
        <v>821</v>
      </c>
      <c r="C232" s="118" t="s">
        <v>822</v>
      </c>
      <c r="D232" s="118" t="s">
        <v>123</v>
      </c>
      <c r="E232" s="118" t="s">
        <v>127</v>
      </c>
      <c r="F232" s="118" t="s">
        <v>145</v>
      </c>
    </row>
    <row r="233" spans="1:6" x14ac:dyDescent="0.55000000000000004">
      <c r="A233" s="119" t="s">
        <v>823</v>
      </c>
      <c r="B233" s="119" t="s">
        <v>824</v>
      </c>
      <c r="C233" s="119" t="s">
        <v>825</v>
      </c>
      <c r="D233" s="119" t="s">
        <v>123</v>
      </c>
      <c r="E233" s="119" t="s">
        <v>123</v>
      </c>
      <c r="F233" s="119" t="s">
        <v>123</v>
      </c>
    </row>
    <row r="234" spans="1:6" x14ac:dyDescent="0.55000000000000004">
      <c r="A234" s="118" t="s">
        <v>826</v>
      </c>
      <c r="B234" s="118" t="s">
        <v>827</v>
      </c>
      <c r="C234" s="118" t="s">
        <v>828</v>
      </c>
      <c r="D234" s="118" t="s">
        <v>123</v>
      </c>
      <c r="E234" s="118" t="s">
        <v>123</v>
      </c>
      <c r="F234" s="118" t="s">
        <v>145</v>
      </c>
    </row>
    <row r="235" spans="1:6" x14ac:dyDescent="0.55000000000000004">
      <c r="A235" s="119" t="s">
        <v>829</v>
      </c>
      <c r="B235" s="119" t="s">
        <v>830</v>
      </c>
      <c r="C235" s="119" t="s">
        <v>831</v>
      </c>
      <c r="D235" s="119" t="s">
        <v>123</v>
      </c>
      <c r="E235" s="119" t="s">
        <v>123</v>
      </c>
      <c r="F235" s="119" t="s">
        <v>123</v>
      </c>
    </row>
    <row r="236" spans="1:6" x14ac:dyDescent="0.55000000000000004">
      <c r="A236" s="118" t="s">
        <v>832</v>
      </c>
      <c r="B236" s="118" t="s">
        <v>833</v>
      </c>
      <c r="C236" s="118" t="s">
        <v>834</v>
      </c>
      <c r="D236" s="118" t="s">
        <v>123</v>
      </c>
      <c r="E236" s="118" t="s">
        <v>123</v>
      </c>
      <c r="F236" s="118" t="s">
        <v>123</v>
      </c>
    </row>
    <row r="237" spans="1:6" x14ac:dyDescent="0.55000000000000004">
      <c r="A237" s="119" t="s">
        <v>835</v>
      </c>
      <c r="B237" s="119" t="s">
        <v>836</v>
      </c>
      <c r="C237" s="119" t="s">
        <v>837</v>
      </c>
      <c r="D237" s="119" t="s">
        <v>141</v>
      </c>
      <c r="E237" s="119" t="s">
        <v>127</v>
      </c>
      <c r="F237" s="119" t="s">
        <v>145</v>
      </c>
    </row>
    <row r="238" spans="1:6" x14ac:dyDescent="0.55000000000000004">
      <c r="A238" s="118" t="s">
        <v>838</v>
      </c>
      <c r="B238" s="118" t="s">
        <v>839</v>
      </c>
      <c r="C238" s="118" t="s">
        <v>840</v>
      </c>
      <c r="D238" s="118" t="s">
        <v>141</v>
      </c>
      <c r="E238" s="118" t="s">
        <v>127</v>
      </c>
      <c r="F238" s="118" t="s">
        <v>127</v>
      </c>
    </row>
    <row r="239" spans="1:6" x14ac:dyDescent="0.55000000000000004">
      <c r="A239" s="119" t="s">
        <v>841</v>
      </c>
      <c r="B239" s="119" t="s">
        <v>842</v>
      </c>
      <c r="C239" s="119" t="s">
        <v>843</v>
      </c>
      <c r="D239" s="119" t="s">
        <v>123</v>
      </c>
      <c r="E239" s="119" t="s">
        <v>123</v>
      </c>
      <c r="F239" s="119" t="s">
        <v>123</v>
      </c>
    </row>
    <row r="240" spans="1:6" x14ac:dyDescent="0.55000000000000004">
      <c r="A240" s="118" t="s">
        <v>844</v>
      </c>
      <c r="B240" s="118" t="s">
        <v>845</v>
      </c>
      <c r="C240" s="118" t="s">
        <v>846</v>
      </c>
      <c r="D240" s="118" t="s">
        <v>123</v>
      </c>
      <c r="E240" s="118" t="s">
        <v>127</v>
      </c>
      <c r="F240" s="118" t="s">
        <v>127</v>
      </c>
    </row>
    <row r="241" spans="1:6" x14ac:dyDescent="0.55000000000000004">
      <c r="A241" s="119" t="s">
        <v>847</v>
      </c>
      <c r="B241" s="119" t="s">
        <v>848</v>
      </c>
      <c r="C241" s="119" t="s">
        <v>849</v>
      </c>
      <c r="D241" s="119" t="s">
        <v>141</v>
      </c>
      <c r="E241" s="119" t="s">
        <v>127</v>
      </c>
      <c r="F241" s="119" t="s">
        <v>145</v>
      </c>
    </row>
    <row r="242" spans="1:6" x14ac:dyDescent="0.55000000000000004">
      <c r="A242" s="118" t="s">
        <v>850</v>
      </c>
      <c r="B242" s="118" t="s">
        <v>851</v>
      </c>
      <c r="C242" s="118" t="s">
        <v>852</v>
      </c>
      <c r="D242" s="118" t="s">
        <v>141</v>
      </c>
      <c r="E242" s="118" t="s">
        <v>783</v>
      </c>
      <c r="F242" s="118" t="s">
        <v>145</v>
      </c>
    </row>
    <row r="243" spans="1:6" x14ac:dyDescent="0.55000000000000004">
      <c r="A243" s="119" t="s">
        <v>853</v>
      </c>
      <c r="B243" s="119" t="s">
        <v>854</v>
      </c>
      <c r="C243" s="119" t="s">
        <v>855</v>
      </c>
      <c r="D243" s="119" t="s">
        <v>141</v>
      </c>
      <c r="E243" s="119" t="s">
        <v>127</v>
      </c>
      <c r="F243" s="119" t="s">
        <v>145</v>
      </c>
    </row>
    <row r="244" spans="1:6" x14ac:dyDescent="0.55000000000000004">
      <c r="A244" s="118" t="s">
        <v>856</v>
      </c>
      <c r="B244" s="118" t="s">
        <v>857</v>
      </c>
      <c r="C244" s="118" t="s">
        <v>858</v>
      </c>
      <c r="D244" s="118" t="s">
        <v>123</v>
      </c>
      <c r="E244" s="118" t="s">
        <v>123</v>
      </c>
      <c r="F244" s="118" t="s">
        <v>145</v>
      </c>
    </row>
    <row r="245" spans="1:6" x14ac:dyDescent="0.55000000000000004">
      <c r="A245" s="119" t="s">
        <v>859</v>
      </c>
      <c r="B245" s="119" t="s">
        <v>860</v>
      </c>
      <c r="C245" s="119" t="s">
        <v>861</v>
      </c>
      <c r="D245" s="119" t="s">
        <v>862</v>
      </c>
      <c r="E245" s="119" t="s">
        <v>206</v>
      </c>
      <c r="F245" s="119" t="s">
        <v>206</v>
      </c>
    </row>
    <row r="246" spans="1:6" x14ac:dyDescent="0.55000000000000004">
      <c r="A246" s="118" t="s">
        <v>863</v>
      </c>
      <c r="B246" s="118" t="s">
        <v>864</v>
      </c>
      <c r="C246" s="118" t="s">
        <v>865</v>
      </c>
      <c r="D246" s="118" t="s">
        <v>862</v>
      </c>
      <c r="E246" s="118" t="s">
        <v>206</v>
      </c>
      <c r="F246" s="118" t="s">
        <v>206</v>
      </c>
    </row>
    <row r="247" spans="1:6" x14ac:dyDescent="0.55000000000000004">
      <c r="A247" s="119" t="s">
        <v>866</v>
      </c>
      <c r="B247" s="119" t="s">
        <v>867</v>
      </c>
      <c r="C247" s="119" t="s">
        <v>868</v>
      </c>
      <c r="D247" s="119" t="s">
        <v>862</v>
      </c>
      <c r="E247" s="119" t="s">
        <v>206</v>
      </c>
      <c r="F247" s="119" t="s">
        <v>206</v>
      </c>
    </row>
    <row r="248" spans="1:6" x14ac:dyDescent="0.55000000000000004">
      <c r="A248" s="118" t="s">
        <v>869</v>
      </c>
      <c r="B248" s="118" t="s">
        <v>870</v>
      </c>
      <c r="C248" s="118" t="s">
        <v>871</v>
      </c>
      <c r="D248" s="118" t="s">
        <v>862</v>
      </c>
      <c r="E248" s="118" t="s">
        <v>206</v>
      </c>
      <c r="F248" s="118" t="s">
        <v>206</v>
      </c>
    </row>
  </sheetData>
  <mergeCells count="4">
    <mergeCell ref="D1:F1"/>
    <mergeCell ref="A1:A2"/>
    <mergeCell ref="B1:B2"/>
    <mergeCell ref="C1:C2"/>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40DA5-5DA6-4238-96CA-D470F9A2865A}">
  <dimension ref="B2:L73"/>
  <sheetViews>
    <sheetView workbookViewId="0">
      <pane xSplit="3" ySplit="2" topLeftCell="D28" activePane="bottomRight" state="frozen"/>
      <selection pane="topRight" activeCell="D1" sqref="D1"/>
      <selection pane="bottomLeft" activeCell="A3" sqref="A3"/>
      <selection pane="bottomRight" activeCell="O71" sqref="O71"/>
    </sheetView>
  </sheetViews>
  <sheetFormatPr defaultRowHeight="18" x14ac:dyDescent="0.55000000000000004"/>
  <cols>
    <col min="1" max="1" width="4.4140625" customWidth="1"/>
    <col min="3" max="3" width="15.83203125" style="14" customWidth="1"/>
    <col min="4" max="4" width="10.4140625" bestFit="1" customWidth="1"/>
    <col min="6" max="6" width="6.58203125" customWidth="1"/>
    <col min="7" max="7" width="10" customWidth="1"/>
    <col min="8" max="8" width="6.58203125" customWidth="1"/>
    <col min="9" max="9" width="9.9140625" customWidth="1"/>
    <col min="10" max="10" width="7.25" customWidth="1"/>
    <col min="11" max="11" width="9.4140625" customWidth="1"/>
    <col min="12" max="12" width="30.6640625" style="1" customWidth="1"/>
  </cols>
  <sheetData>
    <row r="2" spans="2:12" ht="18.5" thickBot="1" x14ac:dyDescent="0.6">
      <c r="B2" s="23" t="s">
        <v>31</v>
      </c>
      <c r="C2" s="22" t="s">
        <v>20</v>
      </c>
      <c r="D2" s="23" t="s">
        <v>9</v>
      </c>
      <c r="E2" s="23" t="s">
        <v>5</v>
      </c>
      <c r="F2" s="23" t="s">
        <v>6</v>
      </c>
      <c r="G2" s="23" t="s">
        <v>22</v>
      </c>
      <c r="H2" s="23" t="s">
        <v>21</v>
      </c>
      <c r="I2" s="23" t="s">
        <v>18</v>
      </c>
      <c r="J2" s="23" t="s">
        <v>23</v>
      </c>
      <c r="K2" s="23" t="s">
        <v>24</v>
      </c>
      <c r="L2" s="23" t="s">
        <v>11</v>
      </c>
    </row>
    <row r="3" spans="2:12" x14ac:dyDescent="0.55000000000000004">
      <c r="B3" s="226" t="s">
        <v>4</v>
      </c>
      <c r="C3" s="226" t="s">
        <v>25</v>
      </c>
      <c r="D3" s="16" t="s">
        <v>1</v>
      </c>
      <c r="E3" s="17">
        <v>450</v>
      </c>
      <c r="F3" s="5">
        <v>1</v>
      </c>
      <c r="G3" s="18">
        <v>0.8</v>
      </c>
      <c r="H3" s="19">
        <f>E3*F3*G3</f>
        <v>360</v>
      </c>
      <c r="I3" s="20" t="s">
        <v>19</v>
      </c>
      <c r="J3" s="17" cm="1">
        <f t="array" ref="J3">_xlfn.IFS(I3="7オンス",205,I3="8オンス",240,I3="9オンス",275,I3="",0,I3="500ml給水",500)</f>
        <v>205</v>
      </c>
      <c r="K3" s="19">
        <f>H3*J3</f>
        <v>73800</v>
      </c>
      <c r="L3" s="21"/>
    </row>
    <row r="4" spans="2:12" x14ac:dyDescent="0.55000000000000004">
      <c r="B4" s="226"/>
      <c r="C4" s="226"/>
      <c r="D4" s="3" t="s">
        <v>2</v>
      </c>
      <c r="E4" s="4">
        <v>450</v>
      </c>
      <c r="F4" s="2">
        <v>1</v>
      </c>
      <c r="G4" s="8">
        <v>0.8</v>
      </c>
      <c r="H4" s="12">
        <f t="shared" ref="H4:H20" si="0">E4*F4*G4</f>
        <v>360</v>
      </c>
      <c r="I4" s="20" t="s">
        <v>19</v>
      </c>
      <c r="J4" s="17" cm="1">
        <f t="array" ref="J4">_xlfn.IFS(I4="7オンス",205,I4="8オンス",240,I4="9オンス",275,I4="",0,I4="500ml給水",500)</f>
        <v>205</v>
      </c>
      <c r="K4" s="12">
        <f t="shared" ref="K4:K20" si="1">H4*J4</f>
        <v>73800</v>
      </c>
      <c r="L4" s="6"/>
    </row>
    <row r="5" spans="2:12" x14ac:dyDescent="0.55000000000000004">
      <c r="B5" s="226"/>
      <c r="C5" s="227"/>
      <c r="D5" s="3" t="s">
        <v>3</v>
      </c>
      <c r="E5" s="4">
        <v>450</v>
      </c>
      <c r="F5" s="2">
        <v>1</v>
      </c>
      <c r="G5" s="8">
        <v>1</v>
      </c>
      <c r="H5" s="12">
        <f t="shared" si="0"/>
        <v>450</v>
      </c>
      <c r="I5" s="20" t="s">
        <v>19</v>
      </c>
      <c r="J5" s="17" cm="1">
        <f t="array" ref="J5">_xlfn.IFS(I5="7オンス",205,I5="8オンス",240,I5="9オンス",275,I5="",0,I5="500ml給水",500)</f>
        <v>205</v>
      </c>
      <c r="K5" s="12">
        <f t="shared" si="1"/>
        <v>92250</v>
      </c>
      <c r="L5" s="6"/>
    </row>
    <row r="6" spans="2:12" x14ac:dyDescent="0.55000000000000004">
      <c r="B6" s="226"/>
      <c r="C6" s="228" t="s">
        <v>26</v>
      </c>
      <c r="D6" s="3" t="s">
        <v>1</v>
      </c>
      <c r="E6" s="4">
        <v>200</v>
      </c>
      <c r="F6" s="2">
        <v>1</v>
      </c>
      <c r="G6" s="8">
        <v>0.8</v>
      </c>
      <c r="H6" s="12">
        <f t="shared" si="0"/>
        <v>160</v>
      </c>
      <c r="I6" s="20" t="s">
        <v>19</v>
      </c>
      <c r="J6" s="17" cm="1">
        <f t="array" ref="J6">_xlfn.IFS(I6="7オンス",205,I6="8オンス",240,I6="9オンス",275,I6="",0,I6="500ml給水",500)</f>
        <v>205</v>
      </c>
      <c r="K6" s="12">
        <f t="shared" si="1"/>
        <v>32800</v>
      </c>
      <c r="L6" s="6"/>
    </row>
    <row r="7" spans="2:12" x14ac:dyDescent="0.55000000000000004">
      <c r="B7" s="226"/>
      <c r="C7" s="227"/>
      <c r="D7" s="3" t="s">
        <v>3</v>
      </c>
      <c r="E7" s="4">
        <v>200</v>
      </c>
      <c r="F7" s="2">
        <v>1</v>
      </c>
      <c r="G7" s="8">
        <v>1</v>
      </c>
      <c r="H7" s="12">
        <f t="shared" si="0"/>
        <v>200</v>
      </c>
      <c r="I7" s="20" t="s">
        <v>19</v>
      </c>
      <c r="J7" s="17" cm="1">
        <f t="array" ref="J7">_xlfn.IFS(I7="7オンス",205,I7="8オンス",240,I7="9オンス",275,I7="",0,I7="500ml給水",500)</f>
        <v>205</v>
      </c>
      <c r="K7" s="12">
        <f t="shared" si="1"/>
        <v>41000</v>
      </c>
      <c r="L7" s="6"/>
    </row>
    <row r="8" spans="2:12" x14ac:dyDescent="0.55000000000000004">
      <c r="B8" s="226"/>
      <c r="C8" s="228" t="s">
        <v>27</v>
      </c>
      <c r="D8" s="3" t="s">
        <v>1</v>
      </c>
      <c r="E8" s="4">
        <v>30</v>
      </c>
      <c r="F8" s="2">
        <v>1</v>
      </c>
      <c r="G8" s="8">
        <v>0.8</v>
      </c>
      <c r="H8" s="12">
        <f t="shared" si="0"/>
        <v>24</v>
      </c>
      <c r="I8" s="20" t="s">
        <v>19</v>
      </c>
      <c r="J8" s="17" cm="1">
        <f t="array" ref="J8">_xlfn.IFS(I8="7オンス",205,I8="8オンス",240,I8="9オンス",275,I8="",0,I8="500ml給水",500)</f>
        <v>205</v>
      </c>
      <c r="K8" s="12">
        <f t="shared" si="1"/>
        <v>4920</v>
      </c>
      <c r="L8" s="6"/>
    </row>
    <row r="9" spans="2:12" x14ac:dyDescent="0.55000000000000004">
      <c r="B9" s="226"/>
      <c r="C9" s="226"/>
      <c r="D9" s="3" t="s">
        <v>2</v>
      </c>
      <c r="E9" s="4">
        <v>30</v>
      </c>
      <c r="F9" s="2">
        <v>1</v>
      </c>
      <c r="G9" s="8">
        <v>0.8</v>
      </c>
      <c r="H9" s="12">
        <f t="shared" si="0"/>
        <v>24</v>
      </c>
      <c r="I9" s="20" t="s">
        <v>19</v>
      </c>
      <c r="J9" s="17" cm="1">
        <f t="array" ref="J9">_xlfn.IFS(I9="7オンス",205,I9="8オンス",240,I9="9オンス",275,I9="",0,I9="500ml給水",500)</f>
        <v>205</v>
      </c>
      <c r="K9" s="12">
        <f t="shared" si="1"/>
        <v>4920</v>
      </c>
      <c r="L9" s="6"/>
    </row>
    <row r="10" spans="2:12" x14ac:dyDescent="0.55000000000000004">
      <c r="B10" s="226"/>
      <c r="C10" s="227"/>
      <c r="D10" s="3" t="s">
        <v>3</v>
      </c>
      <c r="E10" s="4">
        <v>30</v>
      </c>
      <c r="F10" s="2">
        <v>1</v>
      </c>
      <c r="G10" s="8">
        <v>1</v>
      </c>
      <c r="H10" s="12">
        <f t="shared" si="0"/>
        <v>30</v>
      </c>
      <c r="I10" s="20" t="s">
        <v>19</v>
      </c>
      <c r="J10" s="17" cm="1">
        <f t="array" ref="J10">_xlfn.IFS(I10="7オンス",205,I10="8オンス",240,I10="9オンス",275,I10="",0,I10="500ml給水",500)</f>
        <v>205</v>
      </c>
      <c r="K10" s="12">
        <f t="shared" si="1"/>
        <v>6150</v>
      </c>
      <c r="L10" s="6"/>
    </row>
    <row r="11" spans="2:12" x14ac:dyDescent="0.55000000000000004">
      <c r="B11" s="226"/>
      <c r="C11" s="228" t="s">
        <v>28</v>
      </c>
      <c r="D11" s="3" t="s">
        <v>1</v>
      </c>
      <c r="E11" s="4">
        <v>30</v>
      </c>
      <c r="F11" s="2">
        <v>1</v>
      </c>
      <c r="G11" s="8">
        <v>1</v>
      </c>
      <c r="H11" s="12">
        <f t="shared" si="0"/>
        <v>30</v>
      </c>
      <c r="I11" s="20" t="s">
        <v>19</v>
      </c>
      <c r="J11" s="17" cm="1">
        <f t="array" ref="J11">_xlfn.IFS(I11="7オンス",205,I11="8オンス",240,I11="9オンス",275,I11="",0,I11="500ml給水",500)</f>
        <v>205</v>
      </c>
      <c r="K11" s="12">
        <f t="shared" si="1"/>
        <v>6150</v>
      </c>
      <c r="L11" s="6"/>
    </row>
    <row r="12" spans="2:12" x14ac:dyDescent="0.55000000000000004">
      <c r="B12" s="226"/>
      <c r="C12" s="227"/>
      <c r="D12" s="3" t="s">
        <v>3</v>
      </c>
      <c r="E12" s="4">
        <v>30</v>
      </c>
      <c r="F12" s="2">
        <v>1</v>
      </c>
      <c r="G12" s="8">
        <v>1</v>
      </c>
      <c r="H12" s="12">
        <f t="shared" si="0"/>
        <v>30</v>
      </c>
      <c r="I12" s="20" t="s">
        <v>19</v>
      </c>
      <c r="J12" s="17" cm="1">
        <f t="array" ref="J12">_xlfn.IFS(I12="7オンス",205,I12="8オンス",240,I12="9オンス",275,I12="",0,I12="500ml給水",500)</f>
        <v>205</v>
      </c>
      <c r="K12" s="12">
        <f t="shared" si="1"/>
        <v>6150</v>
      </c>
      <c r="L12" s="6"/>
    </row>
    <row r="13" spans="2:12" hidden="1" x14ac:dyDescent="0.55000000000000004">
      <c r="B13" s="226"/>
      <c r="C13" s="9"/>
      <c r="D13" s="3"/>
      <c r="E13" s="4"/>
      <c r="F13" s="2"/>
      <c r="G13" s="8"/>
      <c r="H13" s="12">
        <f t="shared" si="0"/>
        <v>0</v>
      </c>
      <c r="I13" s="20"/>
      <c r="J13" s="17" cm="1">
        <f t="array" ref="J13">_xlfn.IFS(I13="7オンス",205,I13="8オンス",240,I13="9オンス",275,I13="",0,I13="500ml給水",500)</f>
        <v>0</v>
      </c>
      <c r="K13" s="12">
        <f t="shared" si="1"/>
        <v>0</v>
      </c>
      <c r="L13" s="6"/>
    </row>
    <row r="14" spans="2:12" hidden="1" x14ac:dyDescent="0.55000000000000004">
      <c r="B14" s="226"/>
      <c r="C14" s="9"/>
      <c r="D14" s="3"/>
      <c r="E14" s="4"/>
      <c r="F14" s="2"/>
      <c r="G14" s="8"/>
      <c r="H14" s="12">
        <f t="shared" si="0"/>
        <v>0</v>
      </c>
      <c r="I14" s="20"/>
      <c r="J14" s="17" cm="1">
        <f t="array" ref="J14">_xlfn.IFS(I14="7オンス",205,I14="8オンス",240,I14="9オンス",275,I14="",0,I14="500ml給水",500)</f>
        <v>0</v>
      </c>
      <c r="K14" s="12">
        <f t="shared" si="1"/>
        <v>0</v>
      </c>
      <c r="L14" s="6"/>
    </row>
    <row r="15" spans="2:12" hidden="1" x14ac:dyDescent="0.55000000000000004">
      <c r="B15" s="226"/>
      <c r="C15" s="9"/>
      <c r="D15" s="3"/>
      <c r="E15" s="4"/>
      <c r="F15" s="2"/>
      <c r="G15" s="8"/>
      <c r="H15" s="12">
        <f t="shared" si="0"/>
        <v>0</v>
      </c>
      <c r="I15" s="20"/>
      <c r="J15" s="17" cm="1">
        <f t="array" ref="J15">_xlfn.IFS(I15="7オンス",205,I15="8オンス",240,I15="9オンス",275,I15="",0,I15="500ml給水",500)</f>
        <v>0</v>
      </c>
      <c r="K15" s="12">
        <f t="shared" si="1"/>
        <v>0</v>
      </c>
      <c r="L15" s="6"/>
    </row>
    <row r="16" spans="2:12" hidden="1" x14ac:dyDescent="0.55000000000000004">
      <c r="B16" s="226"/>
      <c r="C16" s="9"/>
      <c r="D16" s="3"/>
      <c r="E16" s="4"/>
      <c r="F16" s="2"/>
      <c r="G16" s="8"/>
      <c r="H16" s="12">
        <f t="shared" si="0"/>
        <v>0</v>
      </c>
      <c r="I16" s="20"/>
      <c r="J16" s="17" cm="1">
        <f t="array" ref="J16">_xlfn.IFS(I16="7オンス",205,I16="8オンス",240,I16="9オンス",275,I16="",0,I16="500ml給水",500)</f>
        <v>0</v>
      </c>
      <c r="K16" s="12">
        <f t="shared" si="1"/>
        <v>0</v>
      </c>
      <c r="L16" s="6"/>
    </row>
    <row r="17" spans="2:12" hidden="1" x14ac:dyDescent="0.55000000000000004">
      <c r="B17" s="226"/>
      <c r="C17" s="9"/>
      <c r="D17" s="3"/>
      <c r="E17" s="4"/>
      <c r="F17" s="2"/>
      <c r="G17" s="8"/>
      <c r="H17" s="12">
        <f t="shared" si="0"/>
        <v>0</v>
      </c>
      <c r="I17" s="20"/>
      <c r="J17" s="17" cm="1">
        <f t="array" ref="J17">_xlfn.IFS(I17="7オンス",205,I17="8オンス",240,I17="9オンス",275,I17="",0,I17="500ml給水",500)</f>
        <v>0</v>
      </c>
      <c r="K17" s="12">
        <f t="shared" si="1"/>
        <v>0</v>
      </c>
      <c r="L17" s="6"/>
    </row>
    <row r="18" spans="2:12" hidden="1" x14ac:dyDescent="0.55000000000000004">
      <c r="B18" s="226"/>
      <c r="C18" s="9"/>
      <c r="D18" s="3"/>
      <c r="E18" s="4"/>
      <c r="F18" s="2"/>
      <c r="G18" s="8"/>
      <c r="H18" s="12">
        <f t="shared" si="0"/>
        <v>0</v>
      </c>
      <c r="I18" s="20"/>
      <c r="J18" s="17" cm="1">
        <f t="array" ref="J18">_xlfn.IFS(I18="7オンス",205,I18="8オンス",240,I18="9オンス",275,I18="",0,I18="500ml給水",500)</f>
        <v>0</v>
      </c>
      <c r="K18" s="12">
        <f t="shared" si="1"/>
        <v>0</v>
      </c>
      <c r="L18" s="6"/>
    </row>
    <row r="19" spans="2:12" hidden="1" x14ac:dyDescent="0.55000000000000004">
      <c r="B19" s="226"/>
      <c r="C19" s="9"/>
      <c r="D19" s="3"/>
      <c r="E19" s="4"/>
      <c r="F19" s="2"/>
      <c r="G19" s="8"/>
      <c r="H19" s="12">
        <f t="shared" si="0"/>
        <v>0</v>
      </c>
      <c r="I19" s="20"/>
      <c r="J19" s="17" cm="1">
        <f t="array" ref="J19">_xlfn.IFS(I19="7オンス",205,I19="8オンス",240,I19="9オンス",275,I19="",0,I19="500ml給水",500)</f>
        <v>0</v>
      </c>
      <c r="K19" s="12">
        <f t="shared" si="1"/>
        <v>0</v>
      </c>
      <c r="L19" s="6"/>
    </row>
    <row r="20" spans="2:12" hidden="1" x14ac:dyDescent="0.55000000000000004">
      <c r="B20" s="226"/>
      <c r="C20" s="9"/>
      <c r="D20" s="3"/>
      <c r="E20" s="4"/>
      <c r="F20" s="2"/>
      <c r="G20" s="8"/>
      <c r="H20" s="12">
        <f t="shared" si="0"/>
        <v>0</v>
      </c>
      <c r="I20" s="20"/>
      <c r="J20" s="17" cm="1">
        <f t="array" ref="J20">_xlfn.IFS(I20="7オンス",205,I20="8オンス",240,I20="9オンス",275,I20="",0,I20="500ml給水",500)</f>
        <v>0</v>
      </c>
      <c r="K20" s="12">
        <f t="shared" si="1"/>
        <v>0</v>
      </c>
      <c r="L20" s="6"/>
    </row>
    <row r="21" spans="2:12" x14ac:dyDescent="0.55000000000000004">
      <c r="B21" s="227"/>
      <c r="C21" s="229" t="s">
        <v>38</v>
      </c>
      <c r="D21" s="230"/>
      <c r="E21" s="230"/>
      <c r="F21" s="230"/>
      <c r="G21" s="231"/>
      <c r="H21" s="13">
        <f>SUM(H3:H20)</f>
        <v>1668</v>
      </c>
      <c r="I21" s="10"/>
      <c r="J21" s="10"/>
      <c r="K21" s="13">
        <f>SUM(K3:K20)</f>
        <v>341940</v>
      </c>
      <c r="L21" s="11"/>
    </row>
    <row r="22" spans="2:12" x14ac:dyDescent="0.55000000000000004">
      <c r="B22" s="228" t="s">
        <v>0</v>
      </c>
      <c r="C22" s="228" t="s">
        <v>25</v>
      </c>
      <c r="D22" s="3" t="s">
        <v>12</v>
      </c>
      <c r="E22" s="4">
        <v>450</v>
      </c>
      <c r="F22" s="2">
        <v>4</v>
      </c>
      <c r="G22" s="8">
        <v>0.9</v>
      </c>
      <c r="H22" s="12">
        <f>E22*F22*G22</f>
        <v>1620</v>
      </c>
      <c r="I22" s="20" t="s">
        <v>19</v>
      </c>
      <c r="J22" s="17" cm="1">
        <f t="array" ref="J22">_xlfn.IFS(I22="7オンス",205,I22="8オンス",240,I22="9オンス",275,I22="",0,I22="500ml給水",500)</f>
        <v>205</v>
      </c>
      <c r="K22" s="12">
        <f>H22*J22</f>
        <v>332100</v>
      </c>
      <c r="L22" s="6"/>
    </row>
    <row r="23" spans="2:12" x14ac:dyDescent="0.55000000000000004">
      <c r="B23" s="226"/>
      <c r="C23" s="226"/>
      <c r="D23" s="3" t="s">
        <v>13</v>
      </c>
      <c r="E23" s="4">
        <v>450</v>
      </c>
      <c r="F23" s="2">
        <v>4</v>
      </c>
      <c r="G23" s="8">
        <v>0.9</v>
      </c>
      <c r="H23" s="12">
        <f t="shared" ref="H23:H46" si="2">E23*F23*G23</f>
        <v>1620</v>
      </c>
      <c r="I23" s="20" t="s">
        <v>19</v>
      </c>
      <c r="J23" s="17" cm="1">
        <f t="array" ref="J23">_xlfn.IFS(I23="7オンス",205,I23="8オンス",240,I23="9オンス",275,I23="",0,I23="500ml給水",500)</f>
        <v>205</v>
      </c>
      <c r="K23" s="12">
        <f t="shared" ref="K23:K46" si="3">H23*J23</f>
        <v>332100</v>
      </c>
      <c r="L23" s="6"/>
    </row>
    <row r="24" spans="2:12" x14ac:dyDescent="0.55000000000000004">
      <c r="B24" s="226"/>
      <c r="C24" s="227"/>
      <c r="D24" s="3" t="s">
        <v>14</v>
      </c>
      <c r="E24" s="4">
        <v>450</v>
      </c>
      <c r="F24" s="2">
        <v>4</v>
      </c>
      <c r="G24" s="8">
        <v>0.9</v>
      </c>
      <c r="H24" s="12">
        <f t="shared" si="2"/>
        <v>1620</v>
      </c>
      <c r="I24" s="20" t="s">
        <v>19</v>
      </c>
      <c r="J24" s="17" cm="1">
        <f t="array" ref="J24">_xlfn.IFS(I24="7オンス",205,I24="8オンス",240,I24="9オンス",275,I24="",0,I24="500ml給水",500)</f>
        <v>205</v>
      </c>
      <c r="K24" s="12">
        <f t="shared" si="3"/>
        <v>332100</v>
      </c>
      <c r="L24" s="6"/>
    </row>
    <row r="25" spans="2:12" x14ac:dyDescent="0.55000000000000004">
      <c r="B25" s="226"/>
      <c r="C25" s="228" t="s">
        <v>26</v>
      </c>
      <c r="D25" s="3" t="s">
        <v>12</v>
      </c>
      <c r="E25" s="4">
        <v>200</v>
      </c>
      <c r="F25" s="2">
        <v>2</v>
      </c>
      <c r="G25" s="8">
        <v>0.9</v>
      </c>
      <c r="H25" s="12">
        <f t="shared" si="2"/>
        <v>360</v>
      </c>
      <c r="I25" s="20" t="s">
        <v>19</v>
      </c>
      <c r="J25" s="17" cm="1">
        <f t="array" ref="J25">_xlfn.IFS(I25="7オンス",205,I25="8オンス",240,I25="9オンス",275,I25="",0,I25="500ml給水",500)</f>
        <v>205</v>
      </c>
      <c r="K25" s="12">
        <f t="shared" si="3"/>
        <v>73800</v>
      </c>
      <c r="L25" s="6"/>
    </row>
    <row r="26" spans="2:12" x14ac:dyDescent="0.55000000000000004">
      <c r="B26" s="226"/>
      <c r="C26" s="226"/>
      <c r="D26" s="3" t="s">
        <v>13</v>
      </c>
      <c r="E26" s="4">
        <v>200</v>
      </c>
      <c r="F26" s="2">
        <v>2</v>
      </c>
      <c r="G26" s="8">
        <v>0.9</v>
      </c>
      <c r="H26" s="12">
        <f t="shared" si="2"/>
        <v>360</v>
      </c>
      <c r="I26" s="20" t="s">
        <v>19</v>
      </c>
      <c r="J26" s="17" cm="1">
        <f t="array" ref="J26">_xlfn.IFS(I26="7オンス",205,I26="8オンス",240,I26="9オンス",275,I26="",0,I26="500ml給水",500)</f>
        <v>205</v>
      </c>
      <c r="K26" s="12">
        <f t="shared" si="3"/>
        <v>73800</v>
      </c>
      <c r="L26" s="6"/>
    </row>
    <row r="27" spans="2:12" x14ac:dyDescent="0.55000000000000004">
      <c r="B27" s="226"/>
      <c r="C27" s="227"/>
      <c r="D27" s="3" t="s">
        <v>14</v>
      </c>
      <c r="E27" s="4">
        <v>200</v>
      </c>
      <c r="F27" s="2">
        <v>2</v>
      </c>
      <c r="G27" s="8">
        <v>0.9</v>
      </c>
      <c r="H27" s="12">
        <f t="shared" si="2"/>
        <v>360</v>
      </c>
      <c r="I27" s="20" t="s">
        <v>19</v>
      </c>
      <c r="J27" s="17" cm="1">
        <f t="array" ref="J27">_xlfn.IFS(I27="7オンス",205,I27="8オンス",240,I27="9オンス",275,I27="",0,I27="500ml給水",500)</f>
        <v>205</v>
      </c>
      <c r="K27" s="12">
        <f t="shared" si="3"/>
        <v>73800</v>
      </c>
      <c r="L27" s="6"/>
    </row>
    <row r="28" spans="2:12" x14ac:dyDescent="0.55000000000000004">
      <c r="B28" s="226"/>
      <c r="C28" s="228" t="s">
        <v>27</v>
      </c>
      <c r="D28" s="3" t="s">
        <v>12</v>
      </c>
      <c r="E28" s="4">
        <v>30</v>
      </c>
      <c r="F28" s="2">
        <v>4</v>
      </c>
      <c r="G28" s="8">
        <v>0.9</v>
      </c>
      <c r="H28" s="12">
        <f t="shared" si="2"/>
        <v>108</v>
      </c>
      <c r="I28" s="20" t="s">
        <v>19</v>
      </c>
      <c r="J28" s="17" cm="1">
        <f t="array" ref="J28">_xlfn.IFS(I28="7オンス",205,I28="8オンス",240,I28="9オンス",275,I28="",0,I28="500ml給水",500)</f>
        <v>205</v>
      </c>
      <c r="K28" s="12">
        <f t="shared" si="3"/>
        <v>22140</v>
      </c>
      <c r="L28" s="6"/>
    </row>
    <row r="29" spans="2:12" x14ac:dyDescent="0.55000000000000004">
      <c r="B29" s="226"/>
      <c r="C29" s="226"/>
      <c r="D29" s="3" t="s">
        <v>13</v>
      </c>
      <c r="E29" s="4">
        <v>30</v>
      </c>
      <c r="F29" s="2">
        <v>4</v>
      </c>
      <c r="G29" s="8">
        <v>0.9</v>
      </c>
      <c r="H29" s="12">
        <f t="shared" si="2"/>
        <v>108</v>
      </c>
      <c r="I29" s="20" t="s">
        <v>19</v>
      </c>
      <c r="J29" s="17" cm="1">
        <f t="array" ref="J29">_xlfn.IFS(I29="7オンス",205,I29="8オンス",240,I29="9オンス",275,I29="",0,I29="500ml給水",500)</f>
        <v>205</v>
      </c>
      <c r="K29" s="12">
        <f t="shared" si="3"/>
        <v>22140</v>
      </c>
      <c r="L29" s="6"/>
    </row>
    <row r="30" spans="2:12" x14ac:dyDescent="0.55000000000000004">
      <c r="B30" s="226"/>
      <c r="C30" s="227"/>
      <c r="D30" s="3" t="s">
        <v>14</v>
      </c>
      <c r="E30" s="4">
        <v>30</v>
      </c>
      <c r="F30" s="2">
        <v>4</v>
      </c>
      <c r="G30" s="8">
        <v>0.9</v>
      </c>
      <c r="H30" s="12">
        <f t="shared" si="2"/>
        <v>108</v>
      </c>
      <c r="I30" s="20" t="s">
        <v>19</v>
      </c>
      <c r="J30" s="17" cm="1">
        <f t="array" ref="J30">_xlfn.IFS(I30="7オンス",205,I30="8オンス",240,I30="9オンス",275,I30="",0,I30="500ml給水",500)</f>
        <v>205</v>
      </c>
      <c r="K30" s="12">
        <f t="shared" si="3"/>
        <v>22140</v>
      </c>
      <c r="L30" s="6"/>
    </row>
    <row r="31" spans="2:12" x14ac:dyDescent="0.55000000000000004">
      <c r="B31" s="226"/>
      <c r="C31" s="228" t="s">
        <v>28</v>
      </c>
      <c r="D31" s="3" t="s">
        <v>12</v>
      </c>
      <c r="E31" s="4">
        <v>30</v>
      </c>
      <c r="F31" s="2">
        <v>2</v>
      </c>
      <c r="G31" s="8">
        <v>0.9</v>
      </c>
      <c r="H31" s="12">
        <f t="shared" si="2"/>
        <v>54</v>
      </c>
      <c r="I31" s="20" t="s">
        <v>19</v>
      </c>
      <c r="J31" s="17" cm="1">
        <f t="array" ref="J31">_xlfn.IFS(I31="7オンス",205,I31="8オンス",240,I31="9オンス",275,I31="",0,I31="500ml給水",500)</f>
        <v>205</v>
      </c>
      <c r="K31" s="12">
        <f t="shared" si="3"/>
        <v>11070</v>
      </c>
      <c r="L31" s="6"/>
    </row>
    <row r="32" spans="2:12" x14ac:dyDescent="0.55000000000000004">
      <c r="B32" s="226"/>
      <c r="C32" s="227"/>
      <c r="D32" s="3" t="s">
        <v>13</v>
      </c>
      <c r="E32" s="4">
        <v>30</v>
      </c>
      <c r="F32" s="2">
        <v>2</v>
      </c>
      <c r="G32" s="8">
        <v>0.9</v>
      </c>
      <c r="H32" s="12">
        <f t="shared" si="2"/>
        <v>54</v>
      </c>
      <c r="I32" s="20" t="s">
        <v>19</v>
      </c>
      <c r="J32" s="17" cm="1">
        <f t="array" ref="J32">_xlfn.IFS(I32="7オンス",205,I32="8オンス",240,I32="9オンス",275,I32="",0,I32="500ml給水",500)</f>
        <v>205</v>
      </c>
      <c r="K32" s="12">
        <f t="shared" si="3"/>
        <v>11070</v>
      </c>
      <c r="L32" s="6"/>
    </row>
    <row r="33" spans="2:12" hidden="1" x14ac:dyDescent="0.55000000000000004">
      <c r="B33" s="226"/>
      <c r="C33" s="9"/>
      <c r="D33" s="3"/>
      <c r="E33" s="4"/>
      <c r="F33" s="2"/>
      <c r="G33" s="8"/>
      <c r="H33" s="12">
        <f t="shared" si="2"/>
        <v>0</v>
      </c>
      <c r="I33" s="20"/>
      <c r="J33" s="17" cm="1">
        <f t="array" ref="J33">_xlfn.IFS(I33="7オンス",205,I33="8オンス",240,I33="9オンス",275,I33="",0,I33="500ml給水",500)</f>
        <v>0</v>
      </c>
      <c r="K33" s="12">
        <f t="shared" si="3"/>
        <v>0</v>
      </c>
      <c r="L33" s="6"/>
    </row>
    <row r="34" spans="2:12" hidden="1" x14ac:dyDescent="0.55000000000000004">
      <c r="B34" s="226"/>
      <c r="C34" s="9"/>
      <c r="D34" s="3"/>
      <c r="E34" s="4"/>
      <c r="F34" s="2"/>
      <c r="G34" s="8"/>
      <c r="H34" s="12">
        <f t="shared" si="2"/>
        <v>0</v>
      </c>
      <c r="I34" s="20"/>
      <c r="J34" s="17" cm="1">
        <f t="array" ref="J34">_xlfn.IFS(I34="7オンス",205,I34="8オンス",240,I34="9オンス",275,I34="",0,I34="500ml給水",500)</f>
        <v>0</v>
      </c>
      <c r="K34" s="12">
        <f t="shared" si="3"/>
        <v>0</v>
      </c>
      <c r="L34" s="6"/>
    </row>
    <row r="35" spans="2:12" hidden="1" x14ac:dyDescent="0.55000000000000004">
      <c r="B35" s="226"/>
      <c r="C35" s="9"/>
      <c r="D35" s="3"/>
      <c r="E35" s="4"/>
      <c r="F35" s="2"/>
      <c r="G35" s="8"/>
      <c r="H35" s="12">
        <f t="shared" si="2"/>
        <v>0</v>
      </c>
      <c r="I35" s="20"/>
      <c r="J35" s="17" cm="1">
        <f t="array" ref="J35">_xlfn.IFS(I35="7オンス",205,I35="8オンス",240,I35="9オンス",275,I35="",0,I35="500ml給水",500)</f>
        <v>0</v>
      </c>
      <c r="K35" s="12">
        <f t="shared" si="3"/>
        <v>0</v>
      </c>
      <c r="L35" s="6"/>
    </row>
    <row r="36" spans="2:12" hidden="1" x14ac:dyDescent="0.55000000000000004">
      <c r="B36" s="226"/>
      <c r="C36" s="9"/>
      <c r="D36" s="3"/>
      <c r="E36" s="4"/>
      <c r="F36" s="2"/>
      <c r="G36" s="8"/>
      <c r="H36" s="12">
        <f t="shared" si="2"/>
        <v>0</v>
      </c>
      <c r="I36" s="20"/>
      <c r="J36" s="17" cm="1">
        <f t="array" ref="J36">_xlfn.IFS(I36="7オンス",205,I36="8オンス",240,I36="9オンス",275,I36="",0,I36="500ml給水",500)</f>
        <v>0</v>
      </c>
      <c r="K36" s="12">
        <f t="shared" si="3"/>
        <v>0</v>
      </c>
      <c r="L36" s="6"/>
    </row>
    <row r="37" spans="2:12" hidden="1" x14ac:dyDescent="0.55000000000000004">
      <c r="B37" s="226"/>
      <c r="C37" s="9"/>
      <c r="D37" s="3"/>
      <c r="E37" s="4"/>
      <c r="F37" s="2"/>
      <c r="G37" s="8"/>
      <c r="H37" s="12">
        <f t="shared" si="2"/>
        <v>0</v>
      </c>
      <c r="I37" s="20"/>
      <c r="J37" s="17" cm="1">
        <f t="array" ref="J37">_xlfn.IFS(I37="7オンス",205,I37="8オンス",240,I37="9オンス",275,I37="",0,I37="500ml給水",500)</f>
        <v>0</v>
      </c>
      <c r="K37" s="12">
        <f t="shared" si="3"/>
        <v>0</v>
      </c>
      <c r="L37" s="6"/>
    </row>
    <row r="38" spans="2:12" hidden="1" x14ac:dyDescent="0.55000000000000004">
      <c r="B38" s="226"/>
      <c r="C38" s="9"/>
      <c r="D38" s="3"/>
      <c r="E38" s="4"/>
      <c r="F38" s="2"/>
      <c r="G38" s="8"/>
      <c r="H38" s="12">
        <f t="shared" si="2"/>
        <v>0</v>
      </c>
      <c r="I38" s="20"/>
      <c r="J38" s="17" cm="1">
        <f t="array" ref="J38">_xlfn.IFS(I38="7オンス",205,I38="8オンス",240,I38="9オンス",275,I38="",0,I38="500ml給水",500)</f>
        <v>0</v>
      </c>
      <c r="K38" s="12">
        <f t="shared" si="3"/>
        <v>0</v>
      </c>
      <c r="L38" s="6"/>
    </row>
    <row r="39" spans="2:12" hidden="1" x14ac:dyDescent="0.55000000000000004">
      <c r="B39" s="226"/>
      <c r="C39" s="9"/>
      <c r="D39" s="3"/>
      <c r="E39" s="4"/>
      <c r="F39" s="2"/>
      <c r="G39" s="8"/>
      <c r="H39" s="12">
        <f t="shared" si="2"/>
        <v>0</v>
      </c>
      <c r="I39" s="20"/>
      <c r="J39" s="17" cm="1">
        <f t="array" ref="J39">_xlfn.IFS(I39="7オンス",205,I39="8オンス",240,I39="9オンス",275,I39="",0,I39="500ml給水",500)</f>
        <v>0</v>
      </c>
      <c r="K39" s="12">
        <f t="shared" si="3"/>
        <v>0</v>
      </c>
      <c r="L39" s="6"/>
    </row>
    <row r="40" spans="2:12" hidden="1" x14ac:dyDescent="0.55000000000000004">
      <c r="B40" s="226"/>
      <c r="C40" s="9"/>
      <c r="D40" s="3"/>
      <c r="E40" s="4"/>
      <c r="F40" s="2"/>
      <c r="G40" s="8"/>
      <c r="H40" s="12">
        <f t="shared" si="2"/>
        <v>0</v>
      </c>
      <c r="I40" s="20"/>
      <c r="J40" s="17" cm="1">
        <f t="array" ref="J40">_xlfn.IFS(I40="7オンス",205,I40="8オンス",240,I40="9オンス",275,I40="",0,I40="500ml給水",500)</f>
        <v>0</v>
      </c>
      <c r="K40" s="12">
        <f t="shared" si="3"/>
        <v>0</v>
      </c>
      <c r="L40" s="6"/>
    </row>
    <row r="41" spans="2:12" hidden="1" x14ac:dyDescent="0.55000000000000004">
      <c r="B41" s="226"/>
      <c r="C41" s="9"/>
      <c r="D41" s="3"/>
      <c r="E41" s="4"/>
      <c r="F41" s="2"/>
      <c r="G41" s="8"/>
      <c r="H41" s="12">
        <f t="shared" si="2"/>
        <v>0</v>
      </c>
      <c r="I41" s="20"/>
      <c r="J41" s="17" cm="1">
        <f t="array" ref="J41">_xlfn.IFS(I41="7オンス",205,I41="8オンス",240,I41="9オンス",275,I41="",0,I41="500ml給水",500)</f>
        <v>0</v>
      </c>
      <c r="K41" s="12">
        <f t="shared" si="3"/>
        <v>0</v>
      </c>
      <c r="L41" s="6"/>
    </row>
    <row r="42" spans="2:12" hidden="1" x14ac:dyDescent="0.55000000000000004">
      <c r="B42" s="226"/>
      <c r="C42" s="9"/>
      <c r="D42" s="3"/>
      <c r="E42" s="4"/>
      <c r="F42" s="2"/>
      <c r="G42" s="8"/>
      <c r="H42" s="12">
        <f t="shared" si="2"/>
        <v>0</v>
      </c>
      <c r="I42" s="20"/>
      <c r="J42" s="17" cm="1">
        <f t="array" ref="J42">_xlfn.IFS(I42="7オンス",205,I42="8オンス",240,I42="9オンス",275,I42="",0,I42="500ml給水",500)</f>
        <v>0</v>
      </c>
      <c r="K42" s="12">
        <f t="shared" si="3"/>
        <v>0</v>
      </c>
      <c r="L42" s="6"/>
    </row>
    <row r="43" spans="2:12" hidden="1" x14ac:dyDescent="0.55000000000000004">
      <c r="B43" s="226"/>
      <c r="C43" s="9"/>
      <c r="D43" s="3"/>
      <c r="E43" s="4"/>
      <c r="F43" s="2"/>
      <c r="G43" s="8"/>
      <c r="H43" s="12">
        <f t="shared" si="2"/>
        <v>0</v>
      </c>
      <c r="I43" s="20"/>
      <c r="J43" s="17" cm="1">
        <f t="array" ref="J43">_xlfn.IFS(I43="7オンス",205,I43="8オンス",240,I43="9オンス",275,I43="",0,I43="500ml給水",500)</f>
        <v>0</v>
      </c>
      <c r="K43" s="12">
        <f t="shared" si="3"/>
        <v>0</v>
      </c>
      <c r="L43" s="6"/>
    </row>
    <row r="44" spans="2:12" hidden="1" x14ac:dyDescent="0.55000000000000004">
      <c r="B44" s="226"/>
      <c r="C44" s="9"/>
      <c r="D44" s="3"/>
      <c r="E44" s="4"/>
      <c r="F44" s="2"/>
      <c r="G44" s="8"/>
      <c r="H44" s="12">
        <f t="shared" si="2"/>
        <v>0</v>
      </c>
      <c r="I44" s="20"/>
      <c r="J44" s="17" cm="1">
        <f t="array" ref="J44">_xlfn.IFS(I44="7オンス",205,I44="8オンス",240,I44="9オンス",275,I44="",0,I44="500ml給水",500)</f>
        <v>0</v>
      </c>
      <c r="K44" s="12">
        <f t="shared" si="3"/>
        <v>0</v>
      </c>
      <c r="L44" s="6"/>
    </row>
    <row r="45" spans="2:12" hidden="1" x14ac:dyDescent="0.55000000000000004">
      <c r="B45" s="226"/>
      <c r="C45" s="9"/>
      <c r="D45" s="3"/>
      <c r="E45" s="4"/>
      <c r="F45" s="2"/>
      <c r="G45" s="8"/>
      <c r="H45" s="12">
        <f t="shared" si="2"/>
        <v>0</v>
      </c>
      <c r="I45" s="20"/>
      <c r="J45" s="17" cm="1">
        <f t="array" ref="J45">_xlfn.IFS(I45="7オンス",205,I45="8オンス",240,I45="9オンス",275,I45="",0,I45="500ml給水",500)</f>
        <v>0</v>
      </c>
      <c r="K45" s="12">
        <f t="shared" si="3"/>
        <v>0</v>
      </c>
      <c r="L45" s="6"/>
    </row>
    <row r="46" spans="2:12" hidden="1" x14ac:dyDescent="0.55000000000000004">
      <c r="B46" s="226"/>
      <c r="C46" s="9"/>
      <c r="D46" s="3"/>
      <c r="E46" s="4"/>
      <c r="F46" s="2"/>
      <c r="G46" s="8"/>
      <c r="H46" s="12">
        <f t="shared" si="2"/>
        <v>0</v>
      </c>
      <c r="I46" s="20"/>
      <c r="J46" s="17" cm="1">
        <f t="array" ref="J46">_xlfn.IFS(I46="7オンス",205,I46="8オンス",240,I46="9オンス",275,I46="",0,I46="500ml給水",500)</f>
        <v>0</v>
      </c>
      <c r="K46" s="12">
        <f t="shared" si="3"/>
        <v>0</v>
      </c>
      <c r="L46" s="6"/>
    </row>
    <row r="47" spans="2:12" x14ac:dyDescent="0.55000000000000004">
      <c r="B47" s="227"/>
      <c r="C47" s="229" t="s">
        <v>39</v>
      </c>
      <c r="D47" s="230"/>
      <c r="E47" s="230"/>
      <c r="F47" s="230"/>
      <c r="G47" s="231"/>
      <c r="H47" s="13">
        <f>SUM(H22:H46)</f>
        <v>6372</v>
      </c>
      <c r="I47" s="10"/>
      <c r="J47" s="10"/>
      <c r="K47" s="13">
        <f>SUM(K22:K46)</f>
        <v>1306260</v>
      </c>
      <c r="L47" s="11"/>
    </row>
    <row r="48" spans="2:12" ht="18" customHeight="1" x14ac:dyDescent="0.55000000000000004">
      <c r="B48" s="235" t="s">
        <v>8</v>
      </c>
      <c r="C48" s="9" t="s">
        <v>25</v>
      </c>
      <c r="D48" s="3" t="s">
        <v>29</v>
      </c>
      <c r="E48" s="4">
        <v>450</v>
      </c>
      <c r="F48" s="2">
        <v>2</v>
      </c>
      <c r="G48" s="15">
        <v>1</v>
      </c>
      <c r="H48" s="12">
        <f t="shared" ref="H48:H59" si="4">E48*F48*G48</f>
        <v>900</v>
      </c>
      <c r="I48" s="20" t="s">
        <v>19</v>
      </c>
      <c r="J48" s="17" cm="1">
        <f t="array" ref="J48">_xlfn.IFS(I48="7オンス",205,I48="8オンス",240,I48="9オンス",275,I48="",0,I48="500ml給水",500)</f>
        <v>205</v>
      </c>
      <c r="K48" s="12">
        <f t="shared" ref="K48:K59" si="5">H48*J48</f>
        <v>184500</v>
      </c>
      <c r="L48" s="7" t="s">
        <v>30</v>
      </c>
    </row>
    <row r="49" spans="2:12" ht="18" customHeight="1" x14ac:dyDescent="0.55000000000000004">
      <c r="B49" s="236"/>
      <c r="C49" s="9" t="s">
        <v>26</v>
      </c>
      <c r="D49" s="3" t="s">
        <v>29</v>
      </c>
      <c r="E49" s="4">
        <v>200</v>
      </c>
      <c r="F49" s="2">
        <v>2</v>
      </c>
      <c r="G49" s="15">
        <v>1</v>
      </c>
      <c r="H49" s="12">
        <f t="shared" si="4"/>
        <v>400</v>
      </c>
      <c r="I49" s="20" t="s">
        <v>19</v>
      </c>
      <c r="J49" s="17" cm="1">
        <f t="array" ref="J49">_xlfn.IFS(I49="7オンス",205,I49="8オンス",240,I49="9オンス",275,I49="",0,I49="500ml給水",500)</f>
        <v>205</v>
      </c>
      <c r="K49" s="12">
        <f t="shared" si="5"/>
        <v>82000</v>
      </c>
      <c r="L49" s="7" t="s">
        <v>30</v>
      </c>
    </row>
    <row r="50" spans="2:12" ht="18" customHeight="1" x14ac:dyDescent="0.55000000000000004">
      <c r="B50" s="236"/>
      <c r="C50" s="9" t="s">
        <v>27</v>
      </c>
      <c r="D50" s="3" t="s">
        <v>29</v>
      </c>
      <c r="E50" s="4">
        <v>30</v>
      </c>
      <c r="F50" s="2">
        <v>2</v>
      </c>
      <c r="G50" s="15">
        <v>1</v>
      </c>
      <c r="H50" s="12">
        <f t="shared" si="4"/>
        <v>60</v>
      </c>
      <c r="I50" s="20" t="s">
        <v>19</v>
      </c>
      <c r="J50" s="17" cm="1">
        <f t="array" ref="J50">_xlfn.IFS(I50="7オンス",205,I50="8オンス",240,I50="9オンス",275,I50="",0,I50="500ml給水",500)</f>
        <v>205</v>
      </c>
      <c r="K50" s="12">
        <f t="shared" si="5"/>
        <v>12300</v>
      </c>
      <c r="L50" s="7" t="s">
        <v>30</v>
      </c>
    </row>
    <row r="51" spans="2:12" ht="18" customHeight="1" x14ac:dyDescent="0.55000000000000004">
      <c r="B51" s="236"/>
      <c r="C51" s="9" t="s">
        <v>28</v>
      </c>
      <c r="D51" s="3" t="s">
        <v>29</v>
      </c>
      <c r="E51" s="4">
        <v>30</v>
      </c>
      <c r="F51" s="2">
        <v>2</v>
      </c>
      <c r="G51" s="15">
        <v>1</v>
      </c>
      <c r="H51" s="12">
        <f t="shared" si="4"/>
        <v>60</v>
      </c>
      <c r="I51" s="20" t="s">
        <v>19</v>
      </c>
      <c r="J51" s="17" cm="1">
        <f t="array" ref="J51">_xlfn.IFS(I51="7オンス",205,I51="8オンス",240,I51="9オンス",275,I51="",0,I51="500ml給水",500)</f>
        <v>205</v>
      </c>
      <c r="K51" s="12">
        <f t="shared" si="5"/>
        <v>12300</v>
      </c>
      <c r="L51" s="7" t="s">
        <v>30</v>
      </c>
    </row>
    <row r="52" spans="2:12" ht="18" hidden="1" customHeight="1" x14ac:dyDescent="0.55000000000000004">
      <c r="B52" s="236"/>
      <c r="C52" s="9"/>
      <c r="D52" s="3"/>
      <c r="E52" s="4"/>
      <c r="F52" s="2"/>
      <c r="G52" s="15"/>
      <c r="H52" s="12">
        <f t="shared" si="4"/>
        <v>0</v>
      </c>
      <c r="I52" s="20"/>
      <c r="J52" s="17" cm="1">
        <f t="array" ref="J52">_xlfn.IFS(I52="7オンス",205,I52="8オンス",240,I52="9オンス",275,I52="",0,I52="500ml給水",500)</f>
        <v>0</v>
      </c>
      <c r="K52" s="12">
        <f t="shared" si="5"/>
        <v>0</v>
      </c>
      <c r="L52" s="7"/>
    </row>
    <row r="53" spans="2:12" ht="18" hidden="1" customHeight="1" x14ac:dyDescent="0.55000000000000004">
      <c r="B53" s="236"/>
      <c r="C53" s="9"/>
      <c r="D53" s="3"/>
      <c r="E53" s="4"/>
      <c r="F53" s="2"/>
      <c r="G53" s="15"/>
      <c r="H53" s="12">
        <f t="shared" si="4"/>
        <v>0</v>
      </c>
      <c r="I53" s="20"/>
      <c r="J53" s="17" cm="1">
        <f t="array" ref="J53">_xlfn.IFS(I53="7オンス",205,I53="8オンス",240,I53="9オンス",275,I53="",0,I53="500ml給水",500)</f>
        <v>0</v>
      </c>
      <c r="K53" s="12">
        <f t="shared" si="5"/>
        <v>0</v>
      </c>
      <c r="L53" s="7"/>
    </row>
    <row r="54" spans="2:12" ht="18" hidden="1" customHeight="1" x14ac:dyDescent="0.55000000000000004">
      <c r="B54" s="236"/>
      <c r="C54" s="9"/>
      <c r="D54" s="3"/>
      <c r="E54" s="4"/>
      <c r="F54" s="2"/>
      <c r="G54" s="15"/>
      <c r="H54" s="12">
        <f t="shared" si="4"/>
        <v>0</v>
      </c>
      <c r="I54" s="20"/>
      <c r="J54" s="17" cm="1">
        <f t="array" ref="J54">_xlfn.IFS(I54="7オンス",205,I54="8オンス",240,I54="9オンス",275,I54="",0,I54="500ml給水",500)</f>
        <v>0</v>
      </c>
      <c r="K54" s="12">
        <f t="shared" si="5"/>
        <v>0</v>
      </c>
      <c r="L54" s="7"/>
    </row>
    <row r="55" spans="2:12" ht="18" hidden="1" customHeight="1" x14ac:dyDescent="0.55000000000000004">
      <c r="B55" s="236"/>
      <c r="C55" s="9"/>
      <c r="D55" s="3"/>
      <c r="E55" s="4"/>
      <c r="F55" s="2"/>
      <c r="G55" s="15"/>
      <c r="H55" s="12">
        <f t="shared" si="4"/>
        <v>0</v>
      </c>
      <c r="I55" s="20"/>
      <c r="J55" s="17" cm="1">
        <f t="array" ref="J55">_xlfn.IFS(I55="7オンス",205,I55="8オンス",240,I55="9オンス",275,I55="",0,I55="500ml給水",500)</f>
        <v>0</v>
      </c>
      <c r="K55" s="12">
        <f t="shared" si="5"/>
        <v>0</v>
      </c>
      <c r="L55" s="7"/>
    </row>
    <row r="56" spans="2:12" ht="18" hidden="1" customHeight="1" x14ac:dyDescent="0.55000000000000004">
      <c r="B56" s="236"/>
      <c r="C56" s="9"/>
      <c r="D56" s="3"/>
      <c r="E56" s="4"/>
      <c r="F56" s="2"/>
      <c r="G56" s="15"/>
      <c r="H56" s="12">
        <f t="shared" si="4"/>
        <v>0</v>
      </c>
      <c r="I56" s="20"/>
      <c r="J56" s="17" cm="1">
        <f t="array" ref="J56">_xlfn.IFS(I56="7オンス",205,I56="8オンス",240,I56="9オンス",275,I56="",0,I56="500ml給水",500)</f>
        <v>0</v>
      </c>
      <c r="K56" s="12">
        <f t="shared" si="5"/>
        <v>0</v>
      </c>
      <c r="L56" s="7"/>
    </row>
    <row r="57" spans="2:12" ht="18" hidden="1" customHeight="1" x14ac:dyDescent="0.55000000000000004">
      <c r="B57" s="236"/>
      <c r="C57" s="9"/>
      <c r="D57" s="3"/>
      <c r="E57" s="4"/>
      <c r="F57" s="2"/>
      <c r="G57" s="15"/>
      <c r="H57" s="12">
        <f t="shared" si="4"/>
        <v>0</v>
      </c>
      <c r="I57" s="20"/>
      <c r="J57" s="17" cm="1">
        <f t="array" ref="J57">_xlfn.IFS(I57="7オンス",205,I57="8オンス",240,I57="9オンス",275,I57="",0,I57="500ml給水",500)</f>
        <v>0</v>
      </c>
      <c r="K57" s="12">
        <f t="shared" si="5"/>
        <v>0</v>
      </c>
      <c r="L57" s="7"/>
    </row>
    <row r="58" spans="2:12" ht="18" hidden="1" customHeight="1" x14ac:dyDescent="0.55000000000000004">
      <c r="B58" s="236"/>
      <c r="C58" s="9"/>
      <c r="D58" s="3"/>
      <c r="E58" s="4"/>
      <c r="F58" s="2"/>
      <c r="G58" s="15"/>
      <c r="H58" s="12">
        <f t="shared" si="4"/>
        <v>0</v>
      </c>
      <c r="I58" s="20"/>
      <c r="J58" s="17" cm="1">
        <f t="array" ref="J58">_xlfn.IFS(I58="7オンス",205,I58="8オンス",240,I58="9オンス",275,I58="",0,I58="500ml給水",500)</f>
        <v>0</v>
      </c>
      <c r="K58" s="12">
        <f t="shared" si="5"/>
        <v>0</v>
      </c>
      <c r="L58" s="7"/>
    </row>
    <row r="59" spans="2:12" ht="18" hidden="1" customHeight="1" x14ac:dyDescent="0.55000000000000004">
      <c r="B59" s="236"/>
      <c r="C59" s="9"/>
      <c r="D59" s="3"/>
      <c r="E59" s="4"/>
      <c r="F59" s="2"/>
      <c r="G59" s="15"/>
      <c r="H59" s="12">
        <f t="shared" si="4"/>
        <v>0</v>
      </c>
      <c r="I59" s="20"/>
      <c r="J59" s="17" cm="1">
        <f t="array" ref="J59">_xlfn.IFS(I59="7オンス",205,I59="8オンス",240,I59="9オンス",275,I59="",0,I59="500ml給水",500)</f>
        <v>0</v>
      </c>
      <c r="K59" s="12">
        <f t="shared" si="5"/>
        <v>0</v>
      </c>
      <c r="L59" s="7"/>
    </row>
    <row r="60" spans="2:12" x14ac:dyDescent="0.55000000000000004">
      <c r="B60" s="237"/>
      <c r="C60" s="229" t="s">
        <v>40</v>
      </c>
      <c r="D60" s="230"/>
      <c r="E60" s="230"/>
      <c r="F60" s="230"/>
      <c r="G60" s="231"/>
      <c r="H60" s="13">
        <f>SUM(H48:H59)</f>
        <v>1420</v>
      </c>
      <c r="I60" s="10"/>
      <c r="J60" s="10"/>
      <c r="K60" s="13">
        <f>SUM(K48:K59)</f>
        <v>291100</v>
      </c>
      <c r="L60" s="11"/>
    </row>
    <row r="61" spans="2:12" x14ac:dyDescent="0.55000000000000004">
      <c r="B61" s="228" t="s">
        <v>10</v>
      </c>
      <c r="C61" s="9" t="s">
        <v>34</v>
      </c>
      <c r="D61" s="2" t="s">
        <v>36</v>
      </c>
      <c r="E61" s="4">
        <v>200</v>
      </c>
      <c r="F61" s="2">
        <v>1</v>
      </c>
      <c r="G61" s="8">
        <v>1</v>
      </c>
      <c r="H61" s="12">
        <f t="shared" ref="H61:H67" si="6">E61*F61*G61</f>
        <v>200</v>
      </c>
      <c r="I61" s="20" t="s">
        <v>94</v>
      </c>
      <c r="J61" s="17" cm="1">
        <f t="array" ref="J61">_xlfn.IFS(I61="7オンス",205,I61="8オンス",240,I61="9オンス",275,I61="",0,I61="500ml給水",500)</f>
        <v>500</v>
      </c>
      <c r="K61" s="12">
        <f t="shared" ref="K61:K67" si="7">H61*J61</f>
        <v>100000</v>
      </c>
      <c r="L61" s="6" t="s">
        <v>33</v>
      </c>
    </row>
    <row r="62" spans="2:12" x14ac:dyDescent="0.55000000000000004">
      <c r="B62" s="226"/>
      <c r="C62" s="9" t="s">
        <v>35</v>
      </c>
      <c r="D62" s="2" t="s">
        <v>37</v>
      </c>
      <c r="E62" s="4"/>
      <c r="F62" s="2"/>
      <c r="G62" s="8"/>
      <c r="H62" s="12">
        <f t="shared" si="6"/>
        <v>0</v>
      </c>
      <c r="I62" s="4"/>
      <c r="J62" s="17" cm="1">
        <f t="array" ref="J62">_xlfn.IFS(I62="7オンス",205,I62="8オンス",240,I62="9オンス",275,I62="",0,I62="500ml給水",500)</f>
        <v>0</v>
      </c>
      <c r="K62" s="12">
        <f t="shared" si="7"/>
        <v>0</v>
      </c>
      <c r="L62" s="6" t="s">
        <v>32</v>
      </c>
    </row>
    <row r="63" spans="2:12" hidden="1" x14ac:dyDescent="0.55000000000000004">
      <c r="B63" s="226"/>
      <c r="C63" s="9"/>
      <c r="D63" s="2"/>
      <c r="E63" s="4"/>
      <c r="F63" s="2"/>
      <c r="G63" s="8"/>
      <c r="H63" s="12">
        <f t="shared" si="6"/>
        <v>0</v>
      </c>
      <c r="I63" s="4"/>
      <c r="J63" s="17" cm="1">
        <f t="array" ref="J63">_xlfn.IFS(I63="7オンス",205,I63="8オンス",240,I63="9オンス",275,I63="",0,I63="500ml給水",500)</f>
        <v>0</v>
      </c>
      <c r="K63" s="12">
        <f t="shared" si="7"/>
        <v>0</v>
      </c>
      <c r="L63" s="6"/>
    </row>
    <row r="64" spans="2:12" hidden="1" x14ac:dyDescent="0.55000000000000004">
      <c r="B64" s="226"/>
      <c r="C64" s="9"/>
      <c r="D64" s="2"/>
      <c r="E64" s="4"/>
      <c r="F64" s="2"/>
      <c r="G64" s="8"/>
      <c r="H64" s="12">
        <f t="shared" si="6"/>
        <v>0</v>
      </c>
      <c r="I64" s="4"/>
      <c r="J64" s="17" cm="1">
        <f t="array" ref="J64">_xlfn.IFS(I64="7オンス",205,I64="8オンス",240,I64="9オンス",275,I64="",0,I64="500ml給水",500)</f>
        <v>0</v>
      </c>
      <c r="K64" s="12">
        <f t="shared" si="7"/>
        <v>0</v>
      </c>
      <c r="L64" s="6"/>
    </row>
    <row r="65" spans="2:12" hidden="1" x14ac:dyDescent="0.55000000000000004">
      <c r="B65" s="226"/>
      <c r="C65" s="9"/>
      <c r="D65" s="2"/>
      <c r="E65" s="4"/>
      <c r="F65" s="2"/>
      <c r="G65" s="8"/>
      <c r="H65" s="12">
        <f t="shared" si="6"/>
        <v>0</v>
      </c>
      <c r="I65" s="4"/>
      <c r="J65" s="17" cm="1">
        <f t="array" ref="J65">_xlfn.IFS(I65="7オンス",205,I65="8オンス",240,I65="9オンス",275,I65="",0,I65="500ml給水",500)</f>
        <v>0</v>
      </c>
      <c r="K65" s="12">
        <f t="shared" si="7"/>
        <v>0</v>
      </c>
      <c r="L65" s="6"/>
    </row>
    <row r="66" spans="2:12" hidden="1" x14ac:dyDescent="0.55000000000000004">
      <c r="B66" s="226"/>
      <c r="C66" s="9"/>
      <c r="D66" s="2"/>
      <c r="E66" s="4"/>
      <c r="F66" s="2"/>
      <c r="G66" s="8"/>
      <c r="H66" s="12">
        <f t="shared" si="6"/>
        <v>0</v>
      </c>
      <c r="I66" s="4"/>
      <c r="J66" s="17" cm="1">
        <f t="array" ref="J66">_xlfn.IFS(I66="7オンス",205,I66="8オンス",240,I66="9オンス",275,I66="",0,I66="500ml給水",500)</f>
        <v>0</v>
      </c>
      <c r="K66" s="12">
        <f t="shared" si="7"/>
        <v>0</v>
      </c>
      <c r="L66" s="6"/>
    </row>
    <row r="67" spans="2:12" hidden="1" x14ac:dyDescent="0.55000000000000004">
      <c r="B67" s="226"/>
      <c r="C67" s="9"/>
      <c r="D67" s="2"/>
      <c r="E67" s="4"/>
      <c r="F67" s="2"/>
      <c r="G67" s="8"/>
      <c r="H67" s="12">
        <f t="shared" si="6"/>
        <v>0</v>
      </c>
      <c r="I67" s="4"/>
      <c r="J67" s="17" cm="1">
        <f t="array" ref="J67">_xlfn.IFS(I67="7オンス",205,I67="8オンス",240,I67="9オンス",275,I67="",0,I67="500ml給水",500)</f>
        <v>0</v>
      </c>
      <c r="K67" s="12">
        <f t="shared" si="7"/>
        <v>0</v>
      </c>
      <c r="L67" s="6"/>
    </row>
    <row r="68" spans="2:12" x14ac:dyDescent="0.55000000000000004">
      <c r="B68" s="227"/>
      <c r="C68" s="229" t="s">
        <v>41</v>
      </c>
      <c r="D68" s="230"/>
      <c r="E68" s="230"/>
      <c r="F68" s="230"/>
      <c r="G68" s="231"/>
      <c r="H68" s="13">
        <f>SUM(H61:H67)</f>
        <v>200</v>
      </c>
      <c r="I68" s="10"/>
      <c r="J68" s="10"/>
      <c r="K68" s="13">
        <f t="shared" ref="K68" si="8">SUM(K61:K62)</f>
        <v>100000</v>
      </c>
      <c r="L68" s="11"/>
    </row>
    <row r="69" spans="2:12" x14ac:dyDescent="0.55000000000000004">
      <c r="B69" s="238" t="s">
        <v>7</v>
      </c>
      <c r="C69" s="239"/>
      <c r="D69" s="239"/>
      <c r="E69" s="239"/>
      <c r="F69" s="239"/>
      <c r="G69" s="240"/>
      <c r="H69" s="26">
        <f>SUM(H68,H60,H47,H21)</f>
        <v>9660</v>
      </c>
      <c r="I69" s="25"/>
      <c r="J69" s="25"/>
      <c r="K69" s="26">
        <f>SUM(K68,K60,K47,K21)</f>
        <v>2039300</v>
      </c>
      <c r="L69" s="79"/>
    </row>
    <row r="70" spans="2:12" x14ac:dyDescent="0.55000000000000004">
      <c r="B70" s="232" t="s">
        <v>95</v>
      </c>
      <c r="C70" s="233"/>
      <c r="D70" s="233"/>
      <c r="E70" s="233"/>
      <c r="F70" s="233"/>
      <c r="G70" s="233"/>
      <c r="H70" s="233"/>
      <c r="I70" s="233"/>
      <c r="J70" s="241"/>
      <c r="K70" s="28">
        <f>K69/500</f>
        <v>4078.6</v>
      </c>
      <c r="L70" s="24"/>
    </row>
    <row r="71" spans="2:12" x14ac:dyDescent="0.55000000000000004">
      <c r="B71" s="232" t="s">
        <v>96</v>
      </c>
      <c r="C71" s="233"/>
      <c r="D71" s="233"/>
      <c r="E71" s="233"/>
      <c r="F71" s="233"/>
      <c r="G71" s="233"/>
      <c r="H71" s="233"/>
      <c r="I71" s="233"/>
      <c r="J71" s="233"/>
      <c r="K71" s="85">
        <f>ROUNDUP(K70,0)</f>
        <v>4079</v>
      </c>
      <c r="L71" s="27"/>
    </row>
    <row r="72" spans="2:12" ht="18.5" thickBot="1" x14ac:dyDescent="0.6">
      <c r="B72" s="234" t="s">
        <v>109</v>
      </c>
      <c r="C72" s="234"/>
      <c r="D72" s="234"/>
      <c r="E72" s="234"/>
      <c r="F72" s="234"/>
      <c r="G72" s="234"/>
      <c r="H72" s="234"/>
      <c r="I72" s="234"/>
      <c r="J72" s="234"/>
      <c r="K72" s="86">
        <v>0</v>
      </c>
      <c r="L72" s="24"/>
    </row>
    <row r="73" spans="2:12" ht="18.5" thickBot="1" x14ac:dyDescent="0.6">
      <c r="B73" s="224" t="s">
        <v>98</v>
      </c>
      <c r="C73" s="224"/>
      <c r="D73" s="224"/>
      <c r="E73" s="224"/>
      <c r="F73" s="224"/>
      <c r="G73" s="224"/>
      <c r="H73" s="224"/>
      <c r="I73" s="224"/>
      <c r="J73" s="225"/>
      <c r="K73" s="87">
        <f>ROUNDUP((K71+K72)/24,0)</f>
        <v>170</v>
      </c>
      <c r="L73" s="89"/>
    </row>
  </sheetData>
  <sheetProtection algorithmName="SHA-512" hashValue="x+U+BZXuqd8pI1gpSREYt8KT1aTJJ6WmgUkJ0/WvVplRUXO4Q7b0bKCfK3naNKK6gJrR90U+XLyCiJOFIPFPZA==" saltValue="ip9ukGjH659jaTbM5dvfNQ==" spinCount="100000" sheet="1" objects="1" scenarios="1"/>
  <mergeCells count="21">
    <mergeCell ref="C60:G60"/>
    <mergeCell ref="B61:B68"/>
    <mergeCell ref="C68:G68"/>
    <mergeCell ref="B69:G69"/>
    <mergeCell ref="B70:J70"/>
    <mergeCell ref="B73:J73"/>
    <mergeCell ref="B3:B21"/>
    <mergeCell ref="C3:C5"/>
    <mergeCell ref="C6:C7"/>
    <mergeCell ref="C8:C10"/>
    <mergeCell ref="C11:C12"/>
    <mergeCell ref="C21:G21"/>
    <mergeCell ref="B22:B47"/>
    <mergeCell ref="C22:C24"/>
    <mergeCell ref="C25:C27"/>
    <mergeCell ref="C28:C30"/>
    <mergeCell ref="C31:C32"/>
    <mergeCell ref="C47:G47"/>
    <mergeCell ref="B71:J71"/>
    <mergeCell ref="B72:J72"/>
    <mergeCell ref="B48:B60"/>
  </mergeCells>
  <phoneticPr fontId="2"/>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FFBEF-79A3-47A6-9F61-21E87325B866}">
  <sheetPr>
    <tabColor rgb="FFFFFF00"/>
  </sheetPr>
  <dimension ref="A1:L109"/>
  <sheetViews>
    <sheetView workbookViewId="0">
      <pane xSplit="3" ySplit="4" topLeftCell="D5" activePane="bottomRight" state="frozen"/>
      <selection pane="topRight" activeCell="D1" sqref="D1"/>
      <selection pane="bottomLeft" activeCell="A3" sqref="A3"/>
      <selection pane="bottomRight" activeCell="A7" sqref="A7:XFD7"/>
    </sheetView>
  </sheetViews>
  <sheetFormatPr defaultRowHeight="18" x14ac:dyDescent="0.55000000000000004"/>
  <cols>
    <col min="1" max="1" width="7.4140625" customWidth="1"/>
    <col min="3" max="3" width="15.83203125" style="14" customWidth="1"/>
    <col min="4" max="4" width="10.4140625" bestFit="1" customWidth="1"/>
    <col min="6" max="6" width="6.58203125" customWidth="1"/>
    <col min="7" max="7" width="10" customWidth="1"/>
    <col min="8" max="8" width="6.58203125" customWidth="1"/>
    <col min="9" max="9" width="9.9140625" customWidth="1"/>
    <col min="10" max="10" width="7.25" customWidth="1"/>
    <col min="11" max="11" width="9.4140625" customWidth="1"/>
    <col min="12" max="12" width="30.6640625" style="1" customWidth="1"/>
  </cols>
  <sheetData>
    <row r="1" spans="1:12" ht="18.5" thickBot="1" x14ac:dyDescent="0.6"/>
    <row r="2" spans="1:12" ht="18.5" thickBot="1" x14ac:dyDescent="0.6">
      <c r="A2" t="s">
        <v>43</v>
      </c>
      <c r="B2" s="242">
        <f>発注書【記入用➀】!E7</f>
        <v>0</v>
      </c>
      <c r="C2" s="243"/>
      <c r="D2" s="244" t="s">
        <v>42</v>
      </c>
      <c r="E2" s="244"/>
      <c r="F2" s="244"/>
      <c r="G2" s="244"/>
      <c r="H2" s="244"/>
      <c r="I2" s="244"/>
    </row>
    <row r="4" spans="1:12" ht="18.5" thickBot="1" x14ac:dyDescent="0.6">
      <c r="B4" s="23" t="s">
        <v>31</v>
      </c>
      <c r="C4" s="22" t="s">
        <v>20</v>
      </c>
      <c r="D4" s="23" t="s">
        <v>9</v>
      </c>
      <c r="E4" s="23" t="s">
        <v>5</v>
      </c>
      <c r="F4" s="23" t="s">
        <v>6</v>
      </c>
      <c r="G4" s="23" t="s">
        <v>22</v>
      </c>
      <c r="H4" s="23" t="s">
        <v>21</v>
      </c>
      <c r="I4" s="23" t="s">
        <v>18</v>
      </c>
      <c r="J4" s="23" t="s">
        <v>23</v>
      </c>
      <c r="K4" s="23" t="s">
        <v>24</v>
      </c>
      <c r="L4" s="23" t="s">
        <v>11</v>
      </c>
    </row>
    <row r="5" spans="1:12" x14ac:dyDescent="0.55000000000000004">
      <c r="B5" s="226" t="s">
        <v>4</v>
      </c>
      <c r="C5" s="29"/>
      <c r="D5" s="30"/>
      <c r="E5" s="31"/>
      <c r="F5" s="32"/>
      <c r="G5" s="33"/>
      <c r="H5" s="80">
        <f>E5*F5*G5</f>
        <v>0</v>
      </c>
      <c r="I5" s="34"/>
      <c r="J5" s="17" cm="1">
        <f t="array" ref="J5">_xlfn.IFS(I5="7オンス",205,I5="8オンス",240,I5="9オンス",275,I5="",0,I5="500ml給水",500)</f>
        <v>0</v>
      </c>
      <c r="K5" s="19">
        <f>H5*J5</f>
        <v>0</v>
      </c>
      <c r="L5" s="21"/>
    </row>
    <row r="6" spans="1:12" x14ac:dyDescent="0.55000000000000004">
      <c r="B6" s="226"/>
      <c r="C6" s="29"/>
      <c r="D6" s="30"/>
      <c r="E6" s="31"/>
      <c r="F6" s="32"/>
      <c r="G6" s="33"/>
      <c r="H6" s="75">
        <f>E6*F6*G6</f>
        <v>0</v>
      </c>
      <c r="I6" s="34"/>
      <c r="J6" s="17" cm="1">
        <f t="array" ref="J6">_xlfn.IFS(I6="7オンス",205,I6="8オンス",240,I6="9オンス",275,I6="",0,I6="500ml給水",500)</f>
        <v>0</v>
      </c>
      <c r="K6" s="12">
        <f t="shared" ref="K6:K28" si="0">H6*J6</f>
        <v>0</v>
      </c>
      <c r="L6" s="6"/>
    </row>
    <row r="7" spans="1:12" x14ac:dyDescent="0.55000000000000004">
      <c r="B7" s="226"/>
      <c r="C7" s="29"/>
      <c r="D7" s="30"/>
      <c r="E7" s="31"/>
      <c r="F7" s="32"/>
      <c r="G7" s="33"/>
      <c r="H7" s="75">
        <f t="shared" ref="H7:H28" si="1">E7*F7*G7</f>
        <v>0</v>
      </c>
      <c r="I7" s="34"/>
      <c r="J7" s="17" cm="1">
        <f t="array" ref="J7">_xlfn.IFS(I7="7オンス",205,I7="8オンス",240,I7="9オンス",275,I7="",0,I7="500ml給水",500)</f>
        <v>0</v>
      </c>
      <c r="K7" s="12">
        <f t="shared" si="0"/>
        <v>0</v>
      </c>
      <c r="L7" s="6"/>
    </row>
    <row r="8" spans="1:12" x14ac:dyDescent="0.55000000000000004">
      <c r="B8" s="226"/>
      <c r="C8" s="29"/>
      <c r="D8" s="30"/>
      <c r="E8" s="31"/>
      <c r="F8" s="32"/>
      <c r="G8" s="33"/>
      <c r="H8" s="75">
        <f t="shared" si="1"/>
        <v>0</v>
      </c>
      <c r="I8" s="34"/>
      <c r="J8" s="17" cm="1">
        <f t="array" ref="J8">_xlfn.IFS(I8="7オンス",205,I8="8オンス",240,I8="9オンス",275,I8="",0,I8="500ml給水",500)</f>
        <v>0</v>
      </c>
      <c r="K8" s="12">
        <f t="shared" si="0"/>
        <v>0</v>
      </c>
      <c r="L8" s="6"/>
    </row>
    <row r="9" spans="1:12" x14ac:dyDescent="0.55000000000000004">
      <c r="B9" s="226"/>
      <c r="C9" s="29"/>
      <c r="D9" s="30"/>
      <c r="E9" s="31"/>
      <c r="F9" s="32"/>
      <c r="G9" s="33"/>
      <c r="H9" s="75">
        <f t="shared" si="1"/>
        <v>0</v>
      </c>
      <c r="I9" s="34"/>
      <c r="J9" s="17" cm="1">
        <f t="array" ref="J9">_xlfn.IFS(I9="7オンス",205,I9="8オンス",240,I9="9オンス",275,I9="",0,I9="500ml給水",500)</f>
        <v>0</v>
      </c>
      <c r="K9" s="12">
        <f t="shared" si="0"/>
        <v>0</v>
      </c>
      <c r="L9" s="6"/>
    </row>
    <row r="10" spans="1:12" x14ac:dyDescent="0.55000000000000004">
      <c r="B10" s="226"/>
      <c r="C10" s="29"/>
      <c r="D10" s="30"/>
      <c r="E10" s="31"/>
      <c r="F10" s="32"/>
      <c r="G10" s="33"/>
      <c r="H10" s="75">
        <f t="shared" si="1"/>
        <v>0</v>
      </c>
      <c r="I10" s="34"/>
      <c r="J10" s="17" cm="1">
        <f t="array" ref="J10">_xlfn.IFS(I10="7オンス",205,I10="8オンス",240,I10="9オンス",275,I10="",0,I10="500ml給水",500)</f>
        <v>0</v>
      </c>
      <c r="K10" s="12">
        <f t="shared" si="0"/>
        <v>0</v>
      </c>
      <c r="L10" s="6"/>
    </row>
    <row r="11" spans="1:12" x14ac:dyDescent="0.55000000000000004">
      <c r="B11" s="226"/>
      <c r="C11" s="29"/>
      <c r="D11" s="30"/>
      <c r="E11" s="31"/>
      <c r="F11" s="32"/>
      <c r="G11" s="33"/>
      <c r="H11" s="75">
        <f t="shared" si="1"/>
        <v>0</v>
      </c>
      <c r="I11" s="34"/>
      <c r="J11" s="17" cm="1">
        <f t="array" ref="J11">_xlfn.IFS(I11="7オンス",205,I11="8オンス",240,I11="9オンス",275,I11="",0,I11="500ml給水",500)</f>
        <v>0</v>
      </c>
      <c r="K11" s="12">
        <f t="shared" si="0"/>
        <v>0</v>
      </c>
      <c r="L11" s="6"/>
    </row>
    <row r="12" spans="1:12" x14ac:dyDescent="0.55000000000000004">
      <c r="B12" s="226"/>
      <c r="C12" s="29"/>
      <c r="D12" s="30"/>
      <c r="E12" s="31"/>
      <c r="F12" s="32"/>
      <c r="G12" s="33"/>
      <c r="H12" s="75">
        <f t="shared" si="1"/>
        <v>0</v>
      </c>
      <c r="I12" s="34"/>
      <c r="J12" s="17" cm="1">
        <f t="array" ref="J12">_xlfn.IFS(I12="7オンス",205,I12="8オンス",240,I12="9オンス",275,I12="",0,I12="500ml給水",500)</f>
        <v>0</v>
      </c>
      <c r="K12" s="12">
        <f t="shared" si="0"/>
        <v>0</v>
      </c>
      <c r="L12" s="6"/>
    </row>
    <row r="13" spans="1:12" x14ac:dyDescent="0.55000000000000004">
      <c r="B13" s="226"/>
      <c r="C13" s="29"/>
      <c r="D13" s="30"/>
      <c r="E13" s="31"/>
      <c r="F13" s="32"/>
      <c r="G13" s="33"/>
      <c r="H13" s="75">
        <f t="shared" si="1"/>
        <v>0</v>
      </c>
      <c r="I13" s="34"/>
      <c r="J13" s="17" cm="1">
        <f t="array" ref="J13">_xlfn.IFS(I13="7オンス",205,I13="8オンス",240,I13="9オンス",275,I13="",0,I13="500ml給水",500)</f>
        <v>0</v>
      </c>
      <c r="K13" s="12">
        <f t="shared" si="0"/>
        <v>0</v>
      </c>
      <c r="L13" s="6"/>
    </row>
    <row r="14" spans="1:12" x14ac:dyDescent="0.55000000000000004">
      <c r="B14" s="226"/>
      <c r="C14" s="29"/>
      <c r="D14" s="30"/>
      <c r="E14" s="31"/>
      <c r="F14" s="32"/>
      <c r="G14" s="33"/>
      <c r="H14" s="75">
        <f t="shared" si="1"/>
        <v>0</v>
      </c>
      <c r="I14" s="34"/>
      <c r="J14" s="17" cm="1">
        <f t="array" ref="J14">_xlfn.IFS(I14="7オンス",205,I14="8オンス",240,I14="9オンス",275,I14="",0,I14="500ml給水",500)</f>
        <v>0</v>
      </c>
      <c r="K14" s="12">
        <f t="shared" si="0"/>
        <v>0</v>
      </c>
      <c r="L14" s="6"/>
    </row>
    <row r="15" spans="1:12" x14ac:dyDescent="0.55000000000000004">
      <c r="B15" s="226"/>
      <c r="C15" s="29"/>
      <c r="D15" s="30"/>
      <c r="E15" s="31"/>
      <c r="F15" s="32"/>
      <c r="G15" s="33"/>
      <c r="H15" s="75">
        <f t="shared" si="1"/>
        <v>0</v>
      </c>
      <c r="I15" s="34"/>
      <c r="J15" s="17" cm="1">
        <f t="array" ref="J15">_xlfn.IFS(I15="7オンス",205,I15="8オンス",240,I15="9オンス",275,I15="",0,I15="500ml給水",500)</f>
        <v>0</v>
      </c>
      <c r="K15" s="12">
        <f t="shared" si="0"/>
        <v>0</v>
      </c>
      <c r="L15" s="6"/>
    </row>
    <row r="16" spans="1:12" x14ac:dyDescent="0.55000000000000004">
      <c r="B16" s="226"/>
      <c r="C16" s="29"/>
      <c r="D16" s="30"/>
      <c r="E16" s="31"/>
      <c r="F16" s="32"/>
      <c r="G16" s="33"/>
      <c r="H16" s="75">
        <f t="shared" si="1"/>
        <v>0</v>
      </c>
      <c r="I16" s="34"/>
      <c r="J16" s="17" cm="1">
        <f t="array" ref="J16">_xlfn.IFS(I16="7オンス",205,I16="8オンス",240,I16="9オンス",275,I16="",0,I16="500ml給水",500)</f>
        <v>0</v>
      </c>
      <c r="K16" s="12">
        <f t="shared" si="0"/>
        <v>0</v>
      </c>
      <c r="L16" s="6"/>
    </row>
    <row r="17" spans="2:12" x14ac:dyDescent="0.55000000000000004">
      <c r="B17" s="226"/>
      <c r="C17" s="29"/>
      <c r="D17" s="30"/>
      <c r="E17" s="31"/>
      <c r="F17" s="32"/>
      <c r="G17" s="33"/>
      <c r="H17" s="75">
        <f t="shared" si="1"/>
        <v>0</v>
      </c>
      <c r="I17" s="34"/>
      <c r="J17" s="17" cm="1">
        <f t="array" ref="J17">_xlfn.IFS(I17="7オンス",205,I17="8オンス",240,I17="9オンス",275,I17="",0,I17="500ml給水",500)</f>
        <v>0</v>
      </c>
      <c r="K17" s="12">
        <f t="shared" si="0"/>
        <v>0</v>
      </c>
      <c r="L17" s="6"/>
    </row>
    <row r="18" spans="2:12" x14ac:dyDescent="0.55000000000000004">
      <c r="B18" s="226"/>
      <c r="C18" s="29"/>
      <c r="D18" s="30"/>
      <c r="E18" s="31"/>
      <c r="F18" s="32"/>
      <c r="G18" s="33"/>
      <c r="H18" s="75">
        <f t="shared" si="1"/>
        <v>0</v>
      </c>
      <c r="I18" s="34"/>
      <c r="J18" s="17" cm="1">
        <f t="array" ref="J18">_xlfn.IFS(I18="7オンス",205,I18="8オンス",240,I18="9オンス",275,I18="",0,I18="500ml給水",500)</f>
        <v>0</v>
      </c>
      <c r="K18" s="12">
        <f t="shared" si="0"/>
        <v>0</v>
      </c>
      <c r="L18" s="6"/>
    </row>
    <row r="19" spans="2:12" x14ac:dyDescent="0.55000000000000004">
      <c r="B19" s="226"/>
      <c r="C19" s="29"/>
      <c r="D19" s="30"/>
      <c r="E19" s="31"/>
      <c r="F19" s="32"/>
      <c r="G19" s="33"/>
      <c r="H19" s="75">
        <f t="shared" si="1"/>
        <v>0</v>
      </c>
      <c r="I19" s="34"/>
      <c r="J19" s="17" cm="1">
        <f t="array" ref="J19">_xlfn.IFS(I19="7オンス",205,I19="8オンス",240,I19="9オンス",275,I19="",0,I19="500ml給水",500)</f>
        <v>0</v>
      </c>
      <c r="K19" s="12">
        <f t="shared" si="0"/>
        <v>0</v>
      </c>
      <c r="L19" s="6"/>
    </row>
    <row r="20" spans="2:12" x14ac:dyDescent="0.55000000000000004">
      <c r="B20" s="226"/>
      <c r="C20" s="29"/>
      <c r="D20" s="30"/>
      <c r="E20" s="31"/>
      <c r="F20" s="32"/>
      <c r="G20" s="33"/>
      <c r="H20" s="75">
        <f t="shared" si="1"/>
        <v>0</v>
      </c>
      <c r="I20" s="34"/>
      <c r="J20" s="17" cm="1">
        <f t="array" ref="J20">_xlfn.IFS(I20="7オンス",205,I20="8オンス",240,I20="9オンス",275,I20="",0,I20="500ml給水",500)</f>
        <v>0</v>
      </c>
      <c r="K20" s="12">
        <f t="shared" si="0"/>
        <v>0</v>
      </c>
      <c r="L20" s="6"/>
    </row>
    <row r="21" spans="2:12" x14ac:dyDescent="0.55000000000000004">
      <c r="B21" s="226"/>
      <c r="C21" s="29"/>
      <c r="D21" s="30"/>
      <c r="E21" s="31"/>
      <c r="F21" s="32"/>
      <c r="G21" s="33"/>
      <c r="H21" s="75">
        <f t="shared" si="1"/>
        <v>0</v>
      </c>
      <c r="I21" s="34"/>
      <c r="J21" s="17" cm="1">
        <f t="array" ref="J21">_xlfn.IFS(I21="7オンス",205,I21="8オンス",240,I21="9オンス",275,I21="",0,I21="500ml給水",500)</f>
        <v>0</v>
      </c>
      <c r="K21" s="12">
        <f t="shared" si="0"/>
        <v>0</v>
      </c>
      <c r="L21" s="6"/>
    </row>
    <row r="22" spans="2:12" x14ac:dyDescent="0.55000000000000004">
      <c r="B22" s="226"/>
      <c r="C22" s="29"/>
      <c r="D22" s="30"/>
      <c r="E22" s="31"/>
      <c r="F22" s="32"/>
      <c r="G22" s="33"/>
      <c r="H22" s="75">
        <f t="shared" si="1"/>
        <v>0</v>
      </c>
      <c r="I22" s="34"/>
      <c r="J22" s="17" cm="1">
        <f t="array" ref="J22">_xlfn.IFS(I22="7オンス",205,I22="8オンス",240,I22="9オンス",275,I22="",0,I22="500ml給水",500)</f>
        <v>0</v>
      </c>
      <c r="K22" s="12">
        <f t="shared" si="0"/>
        <v>0</v>
      </c>
      <c r="L22" s="6"/>
    </row>
    <row r="23" spans="2:12" x14ac:dyDescent="0.55000000000000004">
      <c r="B23" s="226"/>
      <c r="C23" s="29"/>
      <c r="D23" s="30"/>
      <c r="E23" s="31"/>
      <c r="F23" s="32"/>
      <c r="G23" s="33"/>
      <c r="H23" s="75">
        <f t="shared" si="1"/>
        <v>0</v>
      </c>
      <c r="I23" s="34"/>
      <c r="J23" s="17" cm="1">
        <f t="array" ref="J23">_xlfn.IFS(I23="7オンス",205,I23="8オンス",240,I23="9オンス",275,I23="",0,I23="500ml給水",500)</f>
        <v>0</v>
      </c>
      <c r="K23" s="12">
        <f t="shared" si="0"/>
        <v>0</v>
      </c>
      <c r="L23" s="6"/>
    </row>
    <row r="24" spans="2:12" x14ac:dyDescent="0.55000000000000004">
      <c r="B24" s="226"/>
      <c r="C24" s="29"/>
      <c r="D24" s="30"/>
      <c r="E24" s="31"/>
      <c r="F24" s="32"/>
      <c r="G24" s="33"/>
      <c r="H24" s="75">
        <f t="shared" si="1"/>
        <v>0</v>
      </c>
      <c r="I24" s="34"/>
      <c r="J24" s="17" cm="1">
        <f t="array" ref="J24">_xlfn.IFS(I24="7オンス",205,I24="8オンス",240,I24="9オンス",275,I24="",0,I24="500ml給水",500)</f>
        <v>0</v>
      </c>
      <c r="K24" s="12">
        <f t="shared" si="0"/>
        <v>0</v>
      </c>
      <c r="L24" s="6"/>
    </row>
    <row r="25" spans="2:12" x14ac:dyDescent="0.55000000000000004">
      <c r="B25" s="226"/>
      <c r="C25" s="29"/>
      <c r="D25" s="30"/>
      <c r="E25" s="31"/>
      <c r="F25" s="32"/>
      <c r="G25" s="33"/>
      <c r="H25" s="75">
        <f t="shared" si="1"/>
        <v>0</v>
      </c>
      <c r="I25" s="34"/>
      <c r="J25" s="17" cm="1">
        <f t="array" ref="J25">_xlfn.IFS(I25="7オンス",205,I25="8オンス",240,I25="9オンス",275,I25="",0,I25="500ml給水",500)</f>
        <v>0</v>
      </c>
      <c r="K25" s="12">
        <f t="shared" si="0"/>
        <v>0</v>
      </c>
      <c r="L25" s="6"/>
    </row>
    <row r="26" spans="2:12" x14ac:dyDescent="0.55000000000000004">
      <c r="B26" s="226"/>
      <c r="C26" s="29"/>
      <c r="D26" s="30"/>
      <c r="E26" s="31"/>
      <c r="F26" s="32"/>
      <c r="G26" s="33"/>
      <c r="H26" s="75">
        <f t="shared" si="1"/>
        <v>0</v>
      </c>
      <c r="I26" s="34"/>
      <c r="J26" s="17" cm="1">
        <f t="array" ref="J26">_xlfn.IFS(I26="7オンス",205,I26="8オンス",240,I26="9オンス",275,I26="",0,I26="500ml給水",500)</f>
        <v>0</v>
      </c>
      <c r="K26" s="12">
        <f t="shared" si="0"/>
        <v>0</v>
      </c>
      <c r="L26" s="6"/>
    </row>
    <row r="27" spans="2:12" x14ac:dyDescent="0.55000000000000004">
      <c r="B27" s="226"/>
      <c r="C27" s="29"/>
      <c r="D27" s="30"/>
      <c r="E27" s="31"/>
      <c r="F27" s="32"/>
      <c r="G27" s="33"/>
      <c r="H27" s="75">
        <f t="shared" si="1"/>
        <v>0</v>
      </c>
      <c r="I27" s="34"/>
      <c r="J27" s="17" cm="1">
        <f t="array" ref="J27">_xlfn.IFS(I27="7オンス",205,I27="8オンス",240,I27="9オンス",275,I27="",0,I27="500ml給水",500)</f>
        <v>0</v>
      </c>
      <c r="K27" s="12">
        <f t="shared" si="0"/>
        <v>0</v>
      </c>
      <c r="L27" s="6"/>
    </row>
    <row r="28" spans="2:12" x14ac:dyDescent="0.55000000000000004">
      <c r="B28" s="226"/>
      <c r="C28" s="29"/>
      <c r="D28" s="30"/>
      <c r="E28" s="31"/>
      <c r="F28" s="32"/>
      <c r="G28" s="33"/>
      <c r="H28" s="75">
        <f t="shared" si="1"/>
        <v>0</v>
      </c>
      <c r="I28" s="34"/>
      <c r="J28" s="17" cm="1">
        <f t="array" ref="J28">_xlfn.IFS(I28="7オンス",205,I28="8オンス",240,I28="9オンス",275,I28="",0,I28="500ml給水",500)</f>
        <v>0</v>
      </c>
      <c r="K28" s="12">
        <f t="shared" si="0"/>
        <v>0</v>
      </c>
      <c r="L28" s="6"/>
    </row>
    <row r="29" spans="2:12" x14ac:dyDescent="0.55000000000000004">
      <c r="B29" s="227"/>
      <c r="C29" s="229" t="s">
        <v>38</v>
      </c>
      <c r="D29" s="230"/>
      <c r="E29" s="230"/>
      <c r="F29" s="230"/>
      <c r="G29" s="231"/>
      <c r="H29" s="81">
        <f>SUM(H5:H28)</f>
        <v>0</v>
      </c>
      <c r="I29" s="82"/>
      <c r="J29" s="82"/>
      <c r="K29" s="81">
        <f>SUM(K5:K28)</f>
        <v>0</v>
      </c>
      <c r="L29" s="83"/>
    </row>
    <row r="30" spans="2:12" x14ac:dyDescent="0.55000000000000004">
      <c r="B30" s="228" t="s">
        <v>0</v>
      </c>
      <c r="C30" s="29"/>
      <c r="D30" s="30"/>
      <c r="E30" s="31"/>
      <c r="F30" s="32"/>
      <c r="G30" s="33"/>
      <c r="H30" s="12">
        <f>E30*F30*G30</f>
        <v>0</v>
      </c>
      <c r="I30" s="34"/>
      <c r="J30" s="17" cm="1">
        <f t="array" ref="J30">_xlfn.IFS(I30="7オンス",205,I30="8オンス",240,I30="9オンス",275,I30="",0,I30="500ml給水",500)</f>
        <v>0</v>
      </c>
      <c r="K30" s="12">
        <f>H30*J30</f>
        <v>0</v>
      </c>
      <c r="L30" s="6"/>
    </row>
    <row r="31" spans="2:12" x14ac:dyDescent="0.55000000000000004">
      <c r="B31" s="226"/>
      <c r="C31" s="29"/>
      <c r="D31" s="30"/>
      <c r="E31" s="31"/>
      <c r="F31" s="32"/>
      <c r="G31" s="33"/>
      <c r="H31" s="12">
        <f t="shared" ref="H31:H66" si="2">E31*F31*G31</f>
        <v>0</v>
      </c>
      <c r="I31" s="34"/>
      <c r="J31" s="17" cm="1">
        <f t="array" ref="J31">_xlfn.IFS(I31="7オンス",205,I31="8オンス",240,I31="9オンス",275,I31="",0,I31="500ml給水",500)</f>
        <v>0</v>
      </c>
      <c r="K31" s="12">
        <f t="shared" ref="K31:K66" si="3">H31*J31</f>
        <v>0</v>
      </c>
      <c r="L31" s="6"/>
    </row>
    <row r="32" spans="2:12" x14ac:dyDescent="0.55000000000000004">
      <c r="B32" s="226"/>
      <c r="C32" s="29"/>
      <c r="D32" s="30"/>
      <c r="E32" s="31"/>
      <c r="F32" s="32"/>
      <c r="G32" s="33"/>
      <c r="H32" s="12">
        <f t="shared" si="2"/>
        <v>0</v>
      </c>
      <c r="I32" s="34"/>
      <c r="J32" s="17" cm="1">
        <f t="array" ref="J32">_xlfn.IFS(I32="7オンス",205,I32="8オンス",240,I32="9オンス",275,I32="",0,I32="500ml給水",500)</f>
        <v>0</v>
      </c>
      <c r="K32" s="12">
        <f t="shared" si="3"/>
        <v>0</v>
      </c>
      <c r="L32" s="6"/>
    </row>
    <row r="33" spans="2:12" x14ac:dyDescent="0.55000000000000004">
      <c r="B33" s="226"/>
      <c r="C33" s="29"/>
      <c r="D33" s="30"/>
      <c r="E33" s="31"/>
      <c r="F33" s="32"/>
      <c r="G33" s="33"/>
      <c r="H33" s="12">
        <f t="shared" si="2"/>
        <v>0</v>
      </c>
      <c r="I33" s="34"/>
      <c r="J33" s="17" cm="1">
        <f t="array" ref="J33">_xlfn.IFS(I33="7オンス",205,I33="8オンス",240,I33="9オンス",275,I33="",0,I33="500ml給水",500)</f>
        <v>0</v>
      </c>
      <c r="K33" s="12">
        <f t="shared" si="3"/>
        <v>0</v>
      </c>
      <c r="L33" s="6"/>
    </row>
    <row r="34" spans="2:12" x14ac:dyDescent="0.55000000000000004">
      <c r="B34" s="226"/>
      <c r="C34" s="29"/>
      <c r="D34" s="30"/>
      <c r="E34" s="31"/>
      <c r="F34" s="32"/>
      <c r="G34" s="33"/>
      <c r="H34" s="12">
        <f t="shared" si="2"/>
        <v>0</v>
      </c>
      <c r="I34" s="34"/>
      <c r="J34" s="17" cm="1">
        <f t="array" ref="J34">_xlfn.IFS(I34="7オンス",205,I34="8オンス",240,I34="9オンス",275,I34="",0,I34="500ml給水",500)</f>
        <v>0</v>
      </c>
      <c r="K34" s="12">
        <f t="shared" si="3"/>
        <v>0</v>
      </c>
      <c r="L34" s="6"/>
    </row>
    <row r="35" spans="2:12" x14ac:dyDescent="0.55000000000000004">
      <c r="B35" s="226"/>
      <c r="C35" s="29"/>
      <c r="D35" s="30"/>
      <c r="E35" s="31"/>
      <c r="F35" s="32"/>
      <c r="G35" s="33"/>
      <c r="H35" s="12">
        <f t="shared" si="2"/>
        <v>0</v>
      </c>
      <c r="I35" s="34"/>
      <c r="J35" s="17" cm="1">
        <f t="array" ref="J35">_xlfn.IFS(I35="7オンス",205,I35="8オンス",240,I35="9オンス",275,I35="",0,I35="500ml給水",500)</f>
        <v>0</v>
      </c>
      <c r="K35" s="12">
        <f t="shared" si="3"/>
        <v>0</v>
      </c>
      <c r="L35" s="6"/>
    </row>
    <row r="36" spans="2:12" x14ac:dyDescent="0.55000000000000004">
      <c r="B36" s="226"/>
      <c r="C36" s="29"/>
      <c r="D36" s="30"/>
      <c r="E36" s="31"/>
      <c r="F36" s="32"/>
      <c r="G36" s="33"/>
      <c r="H36" s="12">
        <f t="shared" si="2"/>
        <v>0</v>
      </c>
      <c r="I36" s="34"/>
      <c r="J36" s="17" cm="1">
        <f t="array" ref="J36">_xlfn.IFS(I36="7オンス",205,I36="8オンス",240,I36="9オンス",275,I36="",0,I36="500ml給水",500)</f>
        <v>0</v>
      </c>
      <c r="K36" s="12">
        <f t="shared" si="3"/>
        <v>0</v>
      </c>
      <c r="L36" s="6"/>
    </row>
    <row r="37" spans="2:12" x14ac:dyDescent="0.55000000000000004">
      <c r="B37" s="226"/>
      <c r="C37" s="29"/>
      <c r="D37" s="30"/>
      <c r="E37" s="31"/>
      <c r="F37" s="32"/>
      <c r="G37" s="33"/>
      <c r="H37" s="12">
        <f t="shared" si="2"/>
        <v>0</v>
      </c>
      <c r="I37" s="34"/>
      <c r="J37" s="17" cm="1">
        <f t="array" ref="J37">_xlfn.IFS(I37="7オンス",205,I37="8オンス",240,I37="9オンス",275,I37="",0,I37="500ml給水",500)</f>
        <v>0</v>
      </c>
      <c r="K37" s="12">
        <f t="shared" si="3"/>
        <v>0</v>
      </c>
      <c r="L37" s="6"/>
    </row>
    <row r="38" spans="2:12" x14ac:dyDescent="0.55000000000000004">
      <c r="B38" s="226"/>
      <c r="C38" s="29"/>
      <c r="D38" s="30"/>
      <c r="E38" s="31"/>
      <c r="F38" s="32"/>
      <c r="G38" s="33"/>
      <c r="H38" s="12">
        <f t="shared" si="2"/>
        <v>0</v>
      </c>
      <c r="I38" s="34"/>
      <c r="J38" s="17" cm="1">
        <f t="array" ref="J38">_xlfn.IFS(I38="7オンス",205,I38="8オンス",240,I38="9オンス",275,I38="",0,I38="500ml給水",500)</f>
        <v>0</v>
      </c>
      <c r="K38" s="12">
        <f t="shared" si="3"/>
        <v>0</v>
      </c>
      <c r="L38" s="6"/>
    </row>
    <row r="39" spans="2:12" x14ac:dyDescent="0.55000000000000004">
      <c r="B39" s="226"/>
      <c r="C39" s="29"/>
      <c r="D39" s="30"/>
      <c r="E39" s="31"/>
      <c r="F39" s="32"/>
      <c r="G39" s="33"/>
      <c r="H39" s="12">
        <f t="shared" si="2"/>
        <v>0</v>
      </c>
      <c r="I39" s="34"/>
      <c r="J39" s="17" cm="1">
        <f t="array" ref="J39">_xlfn.IFS(I39="7オンス",205,I39="8オンス",240,I39="9オンス",275,I39="",0,I39="500ml給水",500)</f>
        <v>0</v>
      </c>
      <c r="K39" s="12">
        <f t="shared" si="3"/>
        <v>0</v>
      </c>
      <c r="L39" s="6"/>
    </row>
    <row r="40" spans="2:12" x14ac:dyDescent="0.55000000000000004">
      <c r="B40" s="226"/>
      <c r="C40" s="29"/>
      <c r="D40" s="30"/>
      <c r="E40" s="31"/>
      <c r="F40" s="32"/>
      <c r="G40" s="33"/>
      <c r="H40" s="12">
        <f t="shared" si="2"/>
        <v>0</v>
      </c>
      <c r="I40" s="34"/>
      <c r="J40" s="17" cm="1">
        <f t="array" ref="J40">_xlfn.IFS(I40="7オンス",205,I40="8オンス",240,I40="9オンス",275,I40="",0,I40="500ml給水",500)</f>
        <v>0</v>
      </c>
      <c r="K40" s="12">
        <f t="shared" si="3"/>
        <v>0</v>
      </c>
      <c r="L40" s="6"/>
    </row>
    <row r="41" spans="2:12" x14ac:dyDescent="0.55000000000000004">
      <c r="B41" s="226"/>
      <c r="C41" s="29"/>
      <c r="D41" s="30"/>
      <c r="E41" s="31"/>
      <c r="F41" s="32"/>
      <c r="G41" s="33"/>
      <c r="H41" s="12">
        <f t="shared" si="2"/>
        <v>0</v>
      </c>
      <c r="I41" s="34"/>
      <c r="J41" s="17" cm="1">
        <f t="array" ref="J41">_xlfn.IFS(I41="7オンス",205,I41="8オンス",240,I41="9オンス",275,I41="",0,I41="500ml給水",500)</f>
        <v>0</v>
      </c>
      <c r="K41" s="12">
        <f t="shared" si="3"/>
        <v>0</v>
      </c>
      <c r="L41" s="6"/>
    </row>
    <row r="42" spans="2:12" x14ac:dyDescent="0.55000000000000004">
      <c r="B42" s="226"/>
      <c r="C42" s="29"/>
      <c r="D42" s="30"/>
      <c r="E42" s="31"/>
      <c r="F42" s="32"/>
      <c r="G42" s="33"/>
      <c r="H42" s="12">
        <f t="shared" si="2"/>
        <v>0</v>
      </c>
      <c r="I42" s="34"/>
      <c r="J42" s="17" cm="1">
        <f t="array" ref="J42">_xlfn.IFS(I42="7オンス",205,I42="8オンス",240,I42="9オンス",275,I42="",0,I42="500ml給水",500)</f>
        <v>0</v>
      </c>
      <c r="K42" s="12">
        <f t="shared" si="3"/>
        <v>0</v>
      </c>
      <c r="L42" s="6"/>
    </row>
    <row r="43" spans="2:12" x14ac:dyDescent="0.55000000000000004">
      <c r="B43" s="226"/>
      <c r="C43" s="29"/>
      <c r="D43" s="30"/>
      <c r="E43" s="31"/>
      <c r="F43" s="32"/>
      <c r="G43" s="33"/>
      <c r="H43" s="12">
        <f t="shared" si="2"/>
        <v>0</v>
      </c>
      <c r="I43" s="34"/>
      <c r="J43" s="17" cm="1">
        <f t="array" ref="J43">_xlfn.IFS(I43="7オンス",205,I43="8オンス",240,I43="9オンス",275,I43="",0,I43="500ml給水",500)</f>
        <v>0</v>
      </c>
      <c r="K43" s="12">
        <f t="shared" si="3"/>
        <v>0</v>
      </c>
      <c r="L43" s="6"/>
    </row>
    <row r="44" spans="2:12" x14ac:dyDescent="0.55000000000000004">
      <c r="B44" s="226"/>
      <c r="C44" s="29"/>
      <c r="D44" s="30"/>
      <c r="E44" s="31"/>
      <c r="F44" s="32"/>
      <c r="G44" s="33"/>
      <c r="H44" s="12">
        <f t="shared" si="2"/>
        <v>0</v>
      </c>
      <c r="I44" s="34"/>
      <c r="J44" s="17" cm="1">
        <f t="array" ref="J44">_xlfn.IFS(I44="7オンス",205,I44="8オンス",240,I44="9オンス",275,I44="",0,I44="500ml給水",500)</f>
        <v>0</v>
      </c>
      <c r="K44" s="12">
        <f t="shared" si="3"/>
        <v>0</v>
      </c>
      <c r="L44" s="6"/>
    </row>
    <row r="45" spans="2:12" x14ac:dyDescent="0.55000000000000004">
      <c r="B45" s="226"/>
      <c r="C45" s="29"/>
      <c r="D45" s="30"/>
      <c r="E45" s="31"/>
      <c r="F45" s="32"/>
      <c r="G45" s="33"/>
      <c r="H45" s="12">
        <f t="shared" si="2"/>
        <v>0</v>
      </c>
      <c r="I45" s="34"/>
      <c r="J45" s="17" cm="1">
        <f t="array" ref="J45">_xlfn.IFS(I45="7オンス",205,I45="8オンス",240,I45="9オンス",275,I45="",0,I45="500ml給水",500)</f>
        <v>0</v>
      </c>
      <c r="K45" s="12">
        <f t="shared" si="3"/>
        <v>0</v>
      </c>
      <c r="L45" s="6"/>
    </row>
    <row r="46" spans="2:12" x14ac:dyDescent="0.55000000000000004">
      <c r="B46" s="226"/>
      <c r="C46" s="29"/>
      <c r="D46" s="30"/>
      <c r="E46" s="31"/>
      <c r="F46" s="32"/>
      <c r="G46" s="33"/>
      <c r="H46" s="12">
        <f t="shared" si="2"/>
        <v>0</v>
      </c>
      <c r="I46" s="34"/>
      <c r="J46" s="17" cm="1">
        <f t="array" ref="J46">_xlfn.IFS(I46="7オンス",205,I46="8オンス",240,I46="9オンス",275,I46="",0,I46="500ml給水",500)</f>
        <v>0</v>
      </c>
      <c r="K46" s="12">
        <f t="shared" si="3"/>
        <v>0</v>
      </c>
      <c r="L46" s="6"/>
    </row>
    <row r="47" spans="2:12" x14ac:dyDescent="0.55000000000000004">
      <c r="B47" s="226"/>
      <c r="C47" s="29"/>
      <c r="D47" s="30"/>
      <c r="E47" s="31"/>
      <c r="F47" s="32"/>
      <c r="G47" s="33"/>
      <c r="H47" s="12">
        <f t="shared" si="2"/>
        <v>0</v>
      </c>
      <c r="I47" s="34"/>
      <c r="J47" s="17" cm="1">
        <f t="array" ref="J47">_xlfn.IFS(I47="7オンス",205,I47="8オンス",240,I47="9オンス",275,I47="",0,I47="500ml給水",500)</f>
        <v>0</v>
      </c>
      <c r="K47" s="12">
        <f t="shared" si="3"/>
        <v>0</v>
      </c>
      <c r="L47" s="6"/>
    </row>
    <row r="48" spans="2:12" x14ac:dyDescent="0.55000000000000004">
      <c r="B48" s="226"/>
      <c r="C48" s="29"/>
      <c r="D48" s="30"/>
      <c r="E48" s="31"/>
      <c r="F48" s="32"/>
      <c r="G48" s="33"/>
      <c r="H48" s="12">
        <f t="shared" si="2"/>
        <v>0</v>
      </c>
      <c r="I48" s="34"/>
      <c r="J48" s="17" cm="1">
        <f t="array" ref="J48">_xlfn.IFS(I48="7オンス",205,I48="8オンス",240,I48="9オンス",275,I48="",0,I48="500ml給水",500)</f>
        <v>0</v>
      </c>
      <c r="K48" s="12">
        <f t="shared" si="3"/>
        <v>0</v>
      </c>
      <c r="L48" s="6"/>
    </row>
    <row r="49" spans="2:12" x14ac:dyDescent="0.55000000000000004">
      <c r="B49" s="226"/>
      <c r="C49" s="29"/>
      <c r="D49" s="30"/>
      <c r="E49" s="31"/>
      <c r="F49" s="32"/>
      <c r="G49" s="33"/>
      <c r="H49" s="12">
        <f t="shared" si="2"/>
        <v>0</v>
      </c>
      <c r="I49" s="34"/>
      <c r="J49" s="17" cm="1">
        <f t="array" ref="J49">_xlfn.IFS(I49="7オンス",205,I49="8オンス",240,I49="9オンス",275,I49="",0,I49="500ml給水",500)</f>
        <v>0</v>
      </c>
      <c r="K49" s="12">
        <f t="shared" si="3"/>
        <v>0</v>
      </c>
      <c r="L49" s="6"/>
    </row>
    <row r="50" spans="2:12" x14ac:dyDescent="0.55000000000000004">
      <c r="B50" s="226"/>
      <c r="C50" s="29"/>
      <c r="D50" s="30"/>
      <c r="E50" s="31"/>
      <c r="F50" s="32"/>
      <c r="G50" s="33"/>
      <c r="H50" s="12">
        <f t="shared" si="2"/>
        <v>0</v>
      </c>
      <c r="I50" s="34"/>
      <c r="J50" s="17" cm="1">
        <f t="array" ref="J50">_xlfn.IFS(I50="7オンス",205,I50="8オンス",240,I50="9オンス",275,I50="",0,I50="500ml給水",500)</f>
        <v>0</v>
      </c>
      <c r="K50" s="12">
        <f t="shared" si="3"/>
        <v>0</v>
      </c>
      <c r="L50" s="6"/>
    </row>
    <row r="51" spans="2:12" x14ac:dyDescent="0.55000000000000004">
      <c r="B51" s="226"/>
      <c r="C51" s="29"/>
      <c r="D51" s="30"/>
      <c r="E51" s="31"/>
      <c r="F51" s="32"/>
      <c r="G51" s="33"/>
      <c r="H51" s="12">
        <f t="shared" si="2"/>
        <v>0</v>
      </c>
      <c r="I51" s="34"/>
      <c r="J51" s="17" cm="1">
        <f t="array" ref="J51">_xlfn.IFS(I51="7オンス",205,I51="8オンス",240,I51="9オンス",275,I51="",0,I51="500ml給水",500)</f>
        <v>0</v>
      </c>
      <c r="K51" s="12">
        <f t="shared" si="3"/>
        <v>0</v>
      </c>
      <c r="L51" s="6"/>
    </row>
    <row r="52" spans="2:12" x14ac:dyDescent="0.55000000000000004">
      <c r="B52" s="226"/>
      <c r="C52" s="29"/>
      <c r="D52" s="30"/>
      <c r="E52" s="31"/>
      <c r="F52" s="32"/>
      <c r="G52" s="33"/>
      <c r="H52" s="12">
        <f t="shared" si="2"/>
        <v>0</v>
      </c>
      <c r="I52" s="34"/>
      <c r="J52" s="17" cm="1">
        <f t="array" ref="J52">_xlfn.IFS(I52="7オンス",205,I52="8オンス",240,I52="9オンス",275,I52="",0,I52="500ml給水",500)</f>
        <v>0</v>
      </c>
      <c r="K52" s="12">
        <f t="shared" si="3"/>
        <v>0</v>
      </c>
      <c r="L52" s="6"/>
    </row>
    <row r="53" spans="2:12" x14ac:dyDescent="0.55000000000000004">
      <c r="B53" s="226"/>
      <c r="C53" s="29"/>
      <c r="D53" s="30"/>
      <c r="E53" s="31"/>
      <c r="F53" s="32"/>
      <c r="G53" s="33"/>
      <c r="H53" s="12">
        <f t="shared" si="2"/>
        <v>0</v>
      </c>
      <c r="I53" s="34"/>
      <c r="J53" s="17" cm="1">
        <f t="array" ref="J53">_xlfn.IFS(I53="7オンス",205,I53="8オンス",240,I53="9オンス",275,I53="",0,I53="500ml給水",500)</f>
        <v>0</v>
      </c>
      <c r="K53" s="12">
        <f t="shared" si="3"/>
        <v>0</v>
      </c>
      <c r="L53" s="6"/>
    </row>
    <row r="54" spans="2:12" x14ac:dyDescent="0.55000000000000004">
      <c r="B54" s="226"/>
      <c r="C54" s="29"/>
      <c r="D54" s="30"/>
      <c r="E54" s="31"/>
      <c r="F54" s="32"/>
      <c r="G54" s="33"/>
      <c r="H54" s="12">
        <f t="shared" si="2"/>
        <v>0</v>
      </c>
      <c r="I54" s="34"/>
      <c r="J54" s="17" cm="1">
        <f t="array" ref="J54">_xlfn.IFS(I54="7オンス",205,I54="8オンス",240,I54="9オンス",275,I54="",0,I54="500ml給水",500)</f>
        <v>0</v>
      </c>
      <c r="K54" s="12">
        <f t="shared" si="3"/>
        <v>0</v>
      </c>
      <c r="L54" s="6"/>
    </row>
    <row r="55" spans="2:12" x14ac:dyDescent="0.55000000000000004">
      <c r="B55" s="226"/>
      <c r="C55" s="29"/>
      <c r="D55" s="30"/>
      <c r="E55" s="31"/>
      <c r="F55" s="32"/>
      <c r="G55" s="33"/>
      <c r="H55" s="12">
        <f t="shared" si="2"/>
        <v>0</v>
      </c>
      <c r="I55" s="34"/>
      <c r="J55" s="17" cm="1">
        <f t="array" ref="J55">_xlfn.IFS(I55="7オンス",205,I55="8オンス",240,I55="9オンス",275,I55="",0,I55="500ml給水",500)</f>
        <v>0</v>
      </c>
      <c r="K55" s="12">
        <f t="shared" si="3"/>
        <v>0</v>
      </c>
      <c r="L55" s="6"/>
    </row>
    <row r="56" spans="2:12" x14ac:dyDescent="0.55000000000000004">
      <c r="B56" s="226"/>
      <c r="C56" s="29"/>
      <c r="D56" s="30"/>
      <c r="E56" s="31"/>
      <c r="F56" s="32"/>
      <c r="G56" s="33"/>
      <c r="H56" s="12">
        <f t="shared" si="2"/>
        <v>0</v>
      </c>
      <c r="I56" s="34"/>
      <c r="J56" s="17" cm="1">
        <f t="array" ref="J56">_xlfn.IFS(I56="7オンス",205,I56="8オンス",240,I56="9オンス",275,I56="",0,I56="500ml給水",500)</f>
        <v>0</v>
      </c>
      <c r="K56" s="12">
        <f t="shared" si="3"/>
        <v>0</v>
      </c>
      <c r="L56" s="6"/>
    </row>
    <row r="57" spans="2:12" x14ac:dyDescent="0.55000000000000004">
      <c r="B57" s="226"/>
      <c r="C57" s="29"/>
      <c r="D57" s="30"/>
      <c r="E57" s="31"/>
      <c r="F57" s="32"/>
      <c r="G57" s="33"/>
      <c r="H57" s="12">
        <f t="shared" si="2"/>
        <v>0</v>
      </c>
      <c r="I57" s="34"/>
      <c r="J57" s="17" cm="1">
        <f t="array" ref="J57">_xlfn.IFS(I57="7オンス",205,I57="8オンス",240,I57="9オンス",275,I57="",0,I57="500ml給水",500)</f>
        <v>0</v>
      </c>
      <c r="K57" s="12">
        <f t="shared" si="3"/>
        <v>0</v>
      </c>
      <c r="L57" s="6"/>
    </row>
    <row r="58" spans="2:12" x14ac:dyDescent="0.55000000000000004">
      <c r="B58" s="226"/>
      <c r="C58" s="29"/>
      <c r="D58" s="30"/>
      <c r="E58" s="31"/>
      <c r="F58" s="32"/>
      <c r="G58" s="33"/>
      <c r="H58" s="12">
        <f t="shared" si="2"/>
        <v>0</v>
      </c>
      <c r="I58" s="34"/>
      <c r="J58" s="17" cm="1">
        <f t="array" ref="J58">_xlfn.IFS(I58="7オンス",205,I58="8オンス",240,I58="9オンス",275,I58="",0,I58="500ml給水",500)</f>
        <v>0</v>
      </c>
      <c r="K58" s="12">
        <f t="shared" si="3"/>
        <v>0</v>
      </c>
      <c r="L58" s="6"/>
    </row>
    <row r="59" spans="2:12" x14ac:dyDescent="0.55000000000000004">
      <c r="B59" s="226"/>
      <c r="C59" s="29"/>
      <c r="D59" s="30"/>
      <c r="E59" s="31"/>
      <c r="F59" s="32"/>
      <c r="G59" s="33"/>
      <c r="H59" s="12">
        <f t="shared" si="2"/>
        <v>0</v>
      </c>
      <c r="I59" s="34"/>
      <c r="J59" s="17" cm="1">
        <f t="array" ref="J59">_xlfn.IFS(I59="7オンス",205,I59="8オンス",240,I59="9オンス",275,I59="",0,I59="500ml給水",500)</f>
        <v>0</v>
      </c>
      <c r="K59" s="12">
        <f t="shared" si="3"/>
        <v>0</v>
      </c>
      <c r="L59" s="6"/>
    </row>
    <row r="60" spans="2:12" x14ac:dyDescent="0.55000000000000004">
      <c r="B60" s="226"/>
      <c r="C60" s="29"/>
      <c r="D60" s="30"/>
      <c r="E60" s="31"/>
      <c r="F60" s="32"/>
      <c r="G60" s="33"/>
      <c r="H60" s="12">
        <f t="shared" si="2"/>
        <v>0</v>
      </c>
      <c r="I60" s="34"/>
      <c r="J60" s="17" cm="1">
        <f t="array" ref="J60">_xlfn.IFS(I60="7オンス",205,I60="8オンス",240,I60="9オンス",275,I60="",0,I60="500ml給水",500)</f>
        <v>0</v>
      </c>
      <c r="K60" s="12">
        <f t="shared" si="3"/>
        <v>0</v>
      </c>
      <c r="L60" s="6"/>
    </row>
    <row r="61" spans="2:12" x14ac:dyDescent="0.55000000000000004">
      <c r="B61" s="226"/>
      <c r="C61" s="29"/>
      <c r="D61" s="30"/>
      <c r="E61" s="31"/>
      <c r="F61" s="32"/>
      <c r="G61" s="33"/>
      <c r="H61" s="12">
        <f t="shared" si="2"/>
        <v>0</v>
      </c>
      <c r="I61" s="34"/>
      <c r="J61" s="17" cm="1">
        <f t="array" ref="J61">_xlfn.IFS(I61="7オンス",205,I61="8オンス",240,I61="9オンス",275,I61="",0,I61="500ml給水",500)</f>
        <v>0</v>
      </c>
      <c r="K61" s="12">
        <f t="shared" si="3"/>
        <v>0</v>
      </c>
      <c r="L61" s="6"/>
    </row>
    <row r="62" spans="2:12" x14ac:dyDescent="0.55000000000000004">
      <c r="B62" s="226"/>
      <c r="C62" s="29"/>
      <c r="D62" s="30"/>
      <c r="E62" s="31"/>
      <c r="F62" s="32"/>
      <c r="G62" s="33"/>
      <c r="H62" s="12">
        <f t="shared" si="2"/>
        <v>0</v>
      </c>
      <c r="I62" s="34"/>
      <c r="J62" s="17" cm="1">
        <f t="array" ref="J62">_xlfn.IFS(I62="7オンス",205,I62="8オンス",240,I62="9オンス",275,I62="",0,I62="500ml給水",500)</f>
        <v>0</v>
      </c>
      <c r="K62" s="12">
        <f t="shared" si="3"/>
        <v>0</v>
      </c>
      <c r="L62" s="6"/>
    </row>
    <row r="63" spans="2:12" x14ac:dyDescent="0.55000000000000004">
      <c r="B63" s="226"/>
      <c r="C63" s="29"/>
      <c r="D63" s="30"/>
      <c r="E63" s="31"/>
      <c r="F63" s="32"/>
      <c r="G63" s="33"/>
      <c r="H63" s="12">
        <f t="shared" si="2"/>
        <v>0</v>
      </c>
      <c r="I63" s="34"/>
      <c r="J63" s="17" cm="1">
        <f t="array" ref="J63">_xlfn.IFS(I63="7オンス",205,I63="8オンス",240,I63="9オンス",275,I63="",0,I63="500ml給水",500)</f>
        <v>0</v>
      </c>
      <c r="K63" s="12">
        <f t="shared" si="3"/>
        <v>0</v>
      </c>
      <c r="L63" s="6"/>
    </row>
    <row r="64" spans="2:12" x14ac:dyDescent="0.55000000000000004">
      <c r="B64" s="226"/>
      <c r="C64" s="29"/>
      <c r="D64" s="30"/>
      <c r="E64" s="31"/>
      <c r="F64" s="32"/>
      <c r="G64" s="33"/>
      <c r="H64" s="12">
        <f t="shared" si="2"/>
        <v>0</v>
      </c>
      <c r="I64" s="34"/>
      <c r="J64" s="17" cm="1">
        <f t="array" ref="J64">_xlfn.IFS(I64="7オンス",205,I64="8オンス",240,I64="9オンス",275,I64="",0,I64="500ml給水",500)</f>
        <v>0</v>
      </c>
      <c r="K64" s="12">
        <f t="shared" si="3"/>
        <v>0</v>
      </c>
      <c r="L64" s="6"/>
    </row>
    <row r="65" spans="2:12" x14ac:dyDescent="0.55000000000000004">
      <c r="B65" s="226"/>
      <c r="C65" s="29"/>
      <c r="D65" s="30"/>
      <c r="E65" s="31"/>
      <c r="F65" s="32"/>
      <c r="G65" s="33"/>
      <c r="H65" s="12">
        <f t="shared" si="2"/>
        <v>0</v>
      </c>
      <c r="I65" s="34"/>
      <c r="J65" s="17" cm="1">
        <f t="array" ref="J65">_xlfn.IFS(I65="7オンス",205,I65="8オンス",240,I65="9オンス",275,I65="",0,I65="500ml給水",500)</f>
        <v>0</v>
      </c>
      <c r="K65" s="12">
        <f t="shared" si="3"/>
        <v>0</v>
      </c>
      <c r="L65" s="6"/>
    </row>
    <row r="66" spans="2:12" x14ac:dyDescent="0.55000000000000004">
      <c r="B66" s="226"/>
      <c r="C66" s="29"/>
      <c r="D66" s="30"/>
      <c r="E66" s="31"/>
      <c r="F66" s="32"/>
      <c r="G66" s="33"/>
      <c r="H66" s="12">
        <f t="shared" si="2"/>
        <v>0</v>
      </c>
      <c r="I66" s="34"/>
      <c r="J66" s="17" cm="1">
        <f t="array" ref="J66">_xlfn.IFS(I66="7オンス",205,I66="8オンス",240,I66="9オンス",275,I66="",0,I66="500ml給水",500)</f>
        <v>0</v>
      </c>
      <c r="K66" s="12">
        <f t="shared" si="3"/>
        <v>0</v>
      </c>
      <c r="L66" s="6"/>
    </row>
    <row r="67" spans="2:12" x14ac:dyDescent="0.55000000000000004">
      <c r="B67" s="227"/>
      <c r="C67" s="229" t="s">
        <v>39</v>
      </c>
      <c r="D67" s="230"/>
      <c r="E67" s="230"/>
      <c r="F67" s="230"/>
      <c r="G67" s="231"/>
      <c r="H67" s="13">
        <f>SUM(H30:H66)</f>
        <v>0</v>
      </c>
      <c r="I67" s="10"/>
      <c r="J67" s="10"/>
      <c r="K67" s="13">
        <f>SUM(K30:K66)</f>
        <v>0</v>
      </c>
      <c r="L67" s="11"/>
    </row>
    <row r="68" spans="2:12" ht="18" customHeight="1" x14ac:dyDescent="0.55000000000000004">
      <c r="B68" s="235" t="s">
        <v>8</v>
      </c>
      <c r="C68" s="29"/>
      <c r="D68" s="30"/>
      <c r="E68" s="31"/>
      <c r="F68" s="32"/>
      <c r="G68" s="35"/>
      <c r="H68" s="12">
        <f t="shared" ref="H68:H91" si="4">E68*F68*G68</f>
        <v>0</v>
      </c>
      <c r="I68" s="34"/>
      <c r="J68" s="17" cm="1">
        <f t="array" ref="J68">_xlfn.IFS(I68="7オンス",205,I68="8オンス",240,I68="9オンス",275,I68="",0,I68="500ml給水",500)</f>
        <v>0</v>
      </c>
      <c r="K68" s="12">
        <f t="shared" ref="K68:K91" si="5">H68*J68</f>
        <v>0</v>
      </c>
      <c r="L68" s="7"/>
    </row>
    <row r="69" spans="2:12" ht="18" customHeight="1" x14ac:dyDescent="0.55000000000000004">
      <c r="B69" s="236"/>
      <c r="C69" s="29"/>
      <c r="D69" s="30"/>
      <c r="E69" s="31"/>
      <c r="F69" s="32"/>
      <c r="G69" s="35"/>
      <c r="H69" s="12">
        <f t="shared" si="4"/>
        <v>0</v>
      </c>
      <c r="I69" s="34"/>
      <c r="J69" s="17" cm="1">
        <f t="array" ref="J69">_xlfn.IFS(I69="7オンス",205,I69="8オンス",240,I69="9オンス",275,I69="",0,I69="500ml給水",500)</f>
        <v>0</v>
      </c>
      <c r="K69" s="12">
        <f t="shared" si="5"/>
        <v>0</v>
      </c>
      <c r="L69" s="7"/>
    </row>
    <row r="70" spans="2:12" ht="18" customHeight="1" x14ac:dyDescent="0.55000000000000004">
      <c r="B70" s="236"/>
      <c r="C70" s="29"/>
      <c r="D70" s="30"/>
      <c r="E70" s="31"/>
      <c r="F70" s="32"/>
      <c r="G70" s="35"/>
      <c r="H70" s="12">
        <f t="shared" si="4"/>
        <v>0</v>
      </c>
      <c r="I70" s="34"/>
      <c r="J70" s="17" cm="1">
        <f t="array" ref="J70">_xlfn.IFS(I70="7オンス",205,I70="8オンス",240,I70="9オンス",275,I70="",0,I70="500ml給水",500)</f>
        <v>0</v>
      </c>
      <c r="K70" s="12">
        <f t="shared" si="5"/>
        <v>0</v>
      </c>
      <c r="L70" s="7"/>
    </row>
    <row r="71" spans="2:12" ht="18" customHeight="1" x14ac:dyDescent="0.55000000000000004">
      <c r="B71" s="236"/>
      <c r="C71" s="29"/>
      <c r="D71" s="30"/>
      <c r="E71" s="31"/>
      <c r="F71" s="32"/>
      <c r="G71" s="35"/>
      <c r="H71" s="12">
        <f t="shared" si="4"/>
        <v>0</v>
      </c>
      <c r="I71" s="34"/>
      <c r="J71" s="17" cm="1">
        <f t="array" ref="J71">_xlfn.IFS(I71="7オンス",205,I71="8オンス",240,I71="9オンス",275,I71="",0,I71="500ml給水",500)</f>
        <v>0</v>
      </c>
      <c r="K71" s="12">
        <f t="shared" si="5"/>
        <v>0</v>
      </c>
      <c r="L71" s="7"/>
    </row>
    <row r="72" spans="2:12" ht="18" customHeight="1" x14ac:dyDescent="0.55000000000000004">
      <c r="B72" s="236"/>
      <c r="C72" s="29"/>
      <c r="D72" s="30"/>
      <c r="E72" s="31"/>
      <c r="F72" s="32"/>
      <c r="G72" s="35"/>
      <c r="H72" s="12">
        <f t="shared" si="4"/>
        <v>0</v>
      </c>
      <c r="I72" s="34"/>
      <c r="J72" s="17" cm="1">
        <f t="array" ref="J72">_xlfn.IFS(I72="7オンス",205,I72="8オンス",240,I72="9オンス",275,I72="",0,I72="500ml給水",500)</f>
        <v>0</v>
      </c>
      <c r="K72" s="12">
        <f t="shared" si="5"/>
        <v>0</v>
      </c>
      <c r="L72" s="7"/>
    </row>
    <row r="73" spans="2:12" ht="18" customHeight="1" x14ac:dyDescent="0.55000000000000004">
      <c r="B73" s="236"/>
      <c r="C73" s="29"/>
      <c r="D73" s="30"/>
      <c r="E73" s="31"/>
      <c r="F73" s="32"/>
      <c r="G73" s="35"/>
      <c r="H73" s="12">
        <f t="shared" si="4"/>
        <v>0</v>
      </c>
      <c r="I73" s="34"/>
      <c r="J73" s="17" cm="1">
        <f t="array" ref="J73">_xlfn.IFS(I73="7オンス",205,I73="8オンス",240,I73="9オンス",275,I73="",0,I73="500ml給水",500)</f>
        <v>0</v>
      </c>
      <c r="K73" s="12">
        <f t="shared" si="5"/>
        <v>0</v>
      </c>
      <c r="L73" s="7"/>
    </row>
    <row r="74" spans="2:12" ht="18" customHeight="1" x14ac:dyDescent="0.55000000000000004">
      <c r="B74" s="236"/>
      <c r="C74" s="29"/>
      <c r="D74" s="30"/>
      <c r="E74" s="31"/>
      <c r="F74" s="32"/>
      <c r="G74" s="35"/>
      <c r="H74" s="12">
        <f t="shared" si="4"/>
        <v>0</v>
      </c>
      <c r="I74" s="34"/>
      <c r="J74" s="17" cm="1">
        <f t="array" ref="J74">_xlfn.IFS(I74="7オンス",205,I74="8オンス",240,I74="9オンス",275,I74="",0,I74="500ml給水",500)</f>
        <v>0</v>
      </c>
      <c r="K74" s="12">
        <f t="shared" si="5"/>
        <v>0</v>
      </c>
      <c r="L74" s="7"/>
    </row>
    <row r="75" spans="2:12" ht="18" customHeight="1" x14ac:dyDescent="0.55000000000000004">
      <c r="B75" s="236"/>
      <c r="C75" s="29"/>
      <c r="D75" s="30"/>
      <c r="E75" s="31"/>
      <c r="F75" s="32"/>
      <c r="G75" s="35"/>
      <c r="H75" s="12">
        <f t="shared" si="4"/>
        <v>0</v>
      </c>
      <c r="I75" s="34"/>
      <c r="J75" s="17" cm="1">
        <f t="array" ref="J75">_xlfn.IFS(I75="7オンス",205,I75="8オンス",240,I75="9オンス",275,I75="",0,I75="500ml給水",500)</f>
        <v>0</v>
      </c>
      <c r="K75" s="12">
        <f t="shared" si="5"/>
        <v>0</v>
      </c>
      <c r="L75" s="7"/>
    </row>
    <row r="76" spans="2:12" ht="18" customHeight="1" x14ac:dyDescent="0.55000000000000004">
      <c r="B76" s="236"/>
      <c r="C76" s="29"/>
      <c r="D76" s="30"/>
      <c r="E76" s="31"/>
      <c r="F76" s="32"/>
      <c r="G76" s="35"/>
      <c r="H76" s="12">
        <f t="shared" si="4"/>
        <v>0</v>
      </c>
      <c r="I76" s="34"/>
      <c r="J76" s="17" cm="1">
        <f t="array" ref="J76">_xlfn.IFS(I76="7オンス",205,I76="8オンス",240,I76="9オンス",275,I76="",0,I76="500ml給水",500)</f>
        <v>0</v>
      </c>
      <c r="K76" s="12">
        <f t="shared" si="5"/>
        <v>0</v>
      </c>
      <c r="L76" s="7"/>
    </row>
    <row r="77" spans="2:12" ht="18" customHeight="1" x14ac:dyDescent="0.55000000000000004">
      <c r="B77" s="236"/>
      <c r="C77" s="29"/>
      <c r="D77" s="30"/>
      <c r="E77" s="31"/>
      <c r="F77" s="32"/>
      <c r="G77" s="35"/>
      <c r="H77" s="12">
        <f t="shared" si="4"/>
        <v>0</v>
      </c>
      <c r="I77" s="34"/>
      <c r="J77" s="17" cm="1">
        <f t="array" ref="J77">_xlfn.IFS(I77="7オンス",205,I77="8オンス",240,I77="9オンス",275,I77="",0,I77="500ml給水",500)</f>
        <v>0</v>
      </c>
      <c r="K77" s="12">
        <f t="shared" si="5"/>
        <v>0</v>
      </c>
      <c r="L77" s="7"/>
    </row>
    <row r="78" spans="2:12" ht="18" customHeight="1" x14ac:dyDescent="0.55000000000000004">
      <c r="B78" s="236"/>
      <c r="C78" s="29"/>
      <c r="D78" s="30"/>
      <c r="E78" s="31"/>
      <c r="F78" s="32"/>
      <c r="G78" s="35"/>
      <c r="H78" s="12">
        <f t="shared" si="4"/>
        <v>0</v>
      </c>
      <c r="I78" s="34"/>
      <c r="J78" s="17" cm="1">
        <f t="array" ref="J78">_xlfn.IFS(I78="7オンス",205,I78="8オンス",240,I78="9オンス",275,I78="",0,I78="500ml給水",500)</f>
        <v>0</v>
      </c>
      <c r="K78" s="12">
        <f t="shared" si="5"/>
        <v>0</v>
      </c>
      <c r="L78" s="7"/>
    </row>
    <row r="79" spans="2:12" ht="18" customHeight="1" x14ac:dyDescent="0.55000000000000004">
      <c r="B79" s="236"/>
      <c r="C79" s="29"/>
      <c r="D79" s="30"/>
      <c r="E79" s="31"/>
      <c r="F79" s="32"/>
      <c r="G79" s="35"/>
      <c r="H79" s="12">
        <f t="shared" si="4"/>
        <v>0</v>
      </c>
      <c r="I79" s="34"/>
      <c r="J79" s="17" cm="1">
        <f t="array" ref="J79">_xlfn.IFS(I79="7オンス",205,I79="8オンス",240,I79="9オンス",275,I79="",0,I79="500ml給水",500)</f>
        <v>0</v>
      </c>
      <c r="K79" s="12">
        <f t="shared" si="5"/>
        <v>0</v>
      </c>
      <c r="L79" s="7"/>
    </row>
    <row r="80" spans="2:12" ht="18" customHeight="1" x14ac:dyDescent="0.55000000000000004">
      <c r="B80" s="236"/>
      <c r="C80" s="29"/>
      <c r="D80" s="30"/>
      <c r="E80" s="31"/>
      <c r="F80" s="32"/>
      <c r="G80" s="35"/>
      <c r="H80" s="12">
        <f t="shared" si="4"/>
        <v>0</v>
      </c>
      <c r="I80" s="34"/>
      <c r="J80" s="17" cm="1">
        <f t="array" ref="J80">_xlfn.IFS(I80="7オンス",205,I80="8オンス",240,I80="9オンス",275,I80="",0,I80="500ml給水",500)</f>
        <v>0</v>
      </c>
      <c r="K80" s="12">
        <f t="shared" si="5"/>
        <v>0</v>
      </c>
      <c r="L80" s="7"/>
    </row>
    <row r="81" spans="2:12" ht="18" customHeight="1" x14ac:dyDescent="0.55000000000000004">
      <c r="B81" s="236"/>
      <c r="C81" s="29"/>
      <c r="D81" s="30"/>
      <c r="E81" s="31"/>
      <c r="F81" s="32"/>
      <c r="G81" s="35"/>
      <c r="H81" s="12">
        <f t="shared" si="4"/>
        <v>0</v>
      </c>
      <c r="I81" s="34"/>
      <c r="J81" s="17" cm="1">
        <f t="array" ref="J81">_xlfn.IFS(I81="7オンス",205,I81="8オンス",240,I81="9オンス",275,I81="",0,I81="500ml給水",500)</f>
        <v>0</v>
      </c>
      <c r="K81" s="12">
        <f t="shared" si="5"/>
        <v>0</v>
      </c>
      <c r="L81" s="7"/>
    </row>
    <row r="82" spans="2:12" ht="18" customHeight="1" x14ac:dyDescent="0.55000000000000004">
      <c r="B82" s="236"/>
      <c r="C82" s="29"/>
      <c r="D82" s="30"/>
      <c r="E82" s="31"/>
      <c r="F82" s="32"/>
      <c r="G82" s="35"/>
      <c r="H82" s="12">
        <f t="shared" si="4"/>
        <v>0</v>
      </c>
      <c r="I82" s="34"/>
      <c r="J82" s="17" cm="1">
        <f t="array" ref="J82">_xlfn.IFS(I82="7オンス",205,I82="8オンス",240,I82="9オンス",275,I82="",0,I82="500ml給水",500)</f>
        <v>0</v>
      </c>
      <c r="K82" s="12">
        <f t="shared" si="5"/>
        <v>0</v>
      </c>
      <c r="L82" s="7"/>
    </row>
    <row r="83" spans="2:12" ht="18" customHeight="1" x14ac:dyDescent="0.55000000000000004">
      <c r="B83" s="236"/>
      <c r="C83" s="29"/>
      <c r="D83" s="30"/>
      <c r="E83" s="31"/>
      <c r="F83" s="32"/>
      <c r="G83" s="35"/>
      <c r="H83" s="12">
        <f t="shared" si="4"/>
        <v>0</v>
      </c>
      <c r="I83" s="34"/>
      <c r="J83" s="17" cm="1">
        <f t="array" ref="J83">_xlfn.IFS(I83="7オンス",205,I83="8オンス",240,I83="9オンス",275,I83="",0,I83="500ml給水",500)</f>
        <v>0</v>
      </c>
      <c r="K83" s="12">
        <f t="shared" si="5"/>
        <v>0</v>
      </c>
      <c r="L83" s="7"/>
    </row>
    <row r="84" spans="2:12" ht="18" customHeight="1" x14ac:dyDescent="0.55000000000000004">
      <c r="B84" s="236"/>
      <c r="C84" s="29"/>
      <c r="D84" s="30"/>
      <c r="E84" s="31"/>
      <c r="F84" s="32"/>
      <c r="G84" s="35"/>
      <c r="H84" s="12">
        <f t="shared" si="4"/>
        <v>0</v>
      </c>
      <c r="I84" s="34"/>
      <c r="J84" s="17" cm="1">
        <f t="array" ref="J84">_xlfn.IFS(I84="7オンス",205,I84="8オンス",240,I84="9オンス",275,I84="",0,I84="500ml給水",500)</f>
        <v>0</v>
      </c>
      <c r="K84" s="12">
        <f t="shared" si="5"/>
        <v>0</v>
      </c>
      <c r="L84" s="7"/>
    </row>
    <row r="85" spans="2:12" ht="18" customHeight="1" x14ac:dyDescent="0.55000000000000004">
      <c r="B85" s="236"/>
      <c r="C85" s="29"/>
      <c r="D85" s="30"/>
      <c r="E85" s="31"/>
      <c r="F85" s="32"/>
      <c r="G85" s="35"/>
      <c r="H85" s="12">
        <f t="shared" si="4"/>
        <v>0</v>
      </c>
      <c r="I85" s="34"/>
      <c r="J85" s="17" cm="1">
        <f t="array" ref="J85">_xlfn.IFS(I85="7オンス",205,I85="8オンス",240,I85="9オンス",275,I85="",0,I85="500ml給水",500)</f>
        <v>0</v>
      </c>
      <c r="K85" s="12">
        <f t="shared" si="5"/>
        <v>0</v>
      </c>
      <c r="L85" s="7"/>
    </row>
    <row r="86" spans="2:12" ht="18" customHeight="1" x14ac:dyDescent="0.55000000000000004">
      <c r="B86" s="236"/>
      <c r="C86" s="29"/>
      <c r="D86" s="30"/>
      <c r="E86" s="31"/>
      <c r="F86" s="32"/>
      <c r="G86" s="35"/>
      <c r="H86" s="12">
        <f t="shared" si="4"/>
        <v>0</v>
      </c>
      <c r="I86" s="34"/>
      <c r="J86" s="17" cm="1">
        <f t="array" ref="J86">_xlfn.IFS(I86="7オンス",205,I86="8オンス",240,I86="9オンス",275,I86="",0,I86="500ml給水",500)</f>
        <v>0</v>
      </c>
      <c r="K86" s="12">
        <f t="shared" si="5"/>
        <v>0</v>
      </c>
      <c r="L86" s="7"/>
    </row>
    <row r="87" spans="2:12" ht="18" customHeight="1" x14ac:dyDescent="0.55000000000000004">
      <c r="B87" s="236"/>
      <c r="C87" s="29"/>
      <c r="D87" s="30"/>
      <c r="E87" s="31"/>
      <c r="F87" s="32"/>
      <c r="G87" s="35"/>
      <c r="H87" s="12">
        <f t="shared" si="4"/>
        <v>0</v>
      </c>
      <c r="I87" s="34"/>
      <c r="J87" s="17" cm="1">
        <f t="array" ref="J87">_xlfn.IFS(I87="7オンス",205,I87="8オンス",240,I87="9オンス",275,I87="",0,I87="500ml給水",500)</f>
        <v>0</v>
      </c>
      <c r="K87" s="12">
        <f t="shared" si="5"/>
        <v>0</v>
      </c>
      <c r="L87" s="7"/>
    </row>
    <row r="88" spans="2:12" ht="18" customHeight="1" x14ac:dyDescent="0.55000000000000004">
      <c r="B88" s="236"/>
      <c r="C88" s="29"/>
      <c r="D88" s="30"/>
      <c r="E88" s="31"/>
      <c r="F88" s="32"/>
      <c r="G88" s="35"/>
      <c r="H88" s="12">
        <f t="shared" si="4"/>
        <v>0</v>
      </c>
      <c r="I88" s="34"/>
      <c r="J88" s="17" cm="1">
        <f t="array" ref="J88">_xlfn.IFS(I88="7オンス",205,I88="8オンス",240,I88="9オンス",275,I88="",0,I88="500ml給水",500)</f>
        <v>0</v>
      </c>
      <c r="K88" s="12">
        <f t="shared" si="5"/>
        <v>0</v>
      </c>
      <c r="L88" s="7"/>
    </row>
    <row r="89" spans="2:12" ht="18" customHeight="1" x14ac:dyDescent="0.55000000000000004">
      <c r="B89" s="236"/>
      <c r="C89" s="29"/>
      <c r="D89" s="30"/>
      <c r="E89" s="31"/>
      <c r="F89" s="32"/>
      <c r="G89" s="35"/>
      <c r="H89" s="12">
        <f t="shared" si="4"/>
        <v>0</v>
      </c>
      <c r="I89" s="34"/>
      <c r="J89" s="17" cm="1">
        <f t="array" ref="J89">_xlfn.IFS(I89="7オンス",205,I89="8オンス",240,I89="9オンス",275,I89="",0,I89="500ml給水",500)</f>
        <v>0</v>
      </c>
      <c r="K89" s="12">
        <f t="shared" si="5"/>
        <v>0</v>
      </c>
      <c r="L89" s="7"/>
    </row>
    <row r="90" spans="2:12" ht="18" customHeight="1" x14ac:dyDescent="0.55000000000000004">
      <c r="B90" s="236"/>
      <c r="C90" s="29"/>
      <c r="D90" s="30"/>
      <c r="E90" s="31"/>
      <c r="F90" s="32"/>
      <c r="G90" s="35"/>
      <c r="H90" s="12">
        <f t="shared" si="4"/>
        <v>0</v>
      </c>
      <c r="I90" s="34"/>
      <c r="J90" s="17" cm="1">
        <f t="array" ref="J90">_xlfn.IFS(I90="7オンス",205,I90="8オンス",240,I90="9オンス",275,I90="",0,I90="500ml給水",500)</f>
        <v>0</v>
      </c>
      <c r="K90" s="12">
        <f t="shared" si="5"/>
        <v>0</v>
      </c>
      <c r="L90" s="7"/>
    </row>
    <row r="91" spans="2:12" ht="18" customHeight="1" x14ac:dyDescent="0.55000000000000004">
      <c r="B91" s="236"/>
      <c r="C91" s="29"/>
      <c r="D91" s="30"/>
      <c r="E91" s="31"/>
      <c r="F91" s="32"/>
      <c r="G91" s="35"/>
      <c r="H91" s="12">
        <f t="shared" si="4"/>
        <v>0</v>
      </c>
      <c r="I91" s="34"/>
      <c r="J91" s="17" cm="1">
        <f t="array" ref="J91">_xlfn.IFS(I91="7オンス",205,I91="8オンス",240,I91="9オンス",275,I91="",0,I91="500ml給水",500)</f>
        <v>0</v>
      </c>
      <c r="K91" s="12">
        <f t="shared" si="5"/>
        <v>0</v>
      </c>
      <c r="L91" s="7"/>
    </row>
    <row r="92" spans="2:12" x14ac:dyDescent="0.55000000000000004">
      <c r="B92" s="237"/>
      <c r="C92" s="229" t="s">
        <v>40</v>
      </c>
      <c r="D92" s="230"/>
      <c r="E92" s="230"/>
      <c r="F92" s="230"/>
      <c r="G92" s="231"/>
      <c r="H92" s="13">
        <f>SUM(H68:H91)</f>
        <v>0</v>
      </c>
      <c r="I92" s="10"/>
      <c r="J92" s="10"/>
      <c r="K92" s="13">
        <f>SUM(K68:K91)</f>
        <v>0</v>
      </c>
      <c r="L92" s="11"/>
    </row>
    <row r="93" spans="2:12" x14ac:dyDescent="0.55000000000000004">
      <c r="B93" s="228" t="s">
        <v>10</v>
      </c>
      <c r="C93" s="29"/>
      <c r="D93" s="32"/>
      <c r="E93" s="31"/>
      <c r="F93" s="32"/>
      <c r="G93" s="33"/>
      <c r="H93" s="12">
        <f t="shared" ref="H93:H103" si="6">E93*F93*G93</f>
        <v>0</v>
      </c>
      <c r="I93" s="34"/>
      <c r="J93" s="84" cm="1">
        <f t="array" ref="J93">_xlfn.IFS(I93="7オンス",205,I93="8オンス",240,I93="9オンス",275,I93="",0,I93="500ml給水",500)</f>
        <v>0</v>
      </c>
      <c r="K93" s="75">
        <f t="shared" ref="K93:K103" si="7">H93*J93</f>
        <v>0</v>
      </c>
      <c r="L93" s="6"/>
    </row>
    <row r="94" spans="2:12" x14ac:dyDescent="0.55000000000000004">
      <c r="B94" s="226"/>
      <c r="C94" s="29"/>
      <c r="D94" s="32"/>
      <c r="E94" s="31"/>
      <c r="F94" s="32"/>
      <c r="G94" s="33"/>
      <c r="H94" s="12">
        <f t="shared" si="6"/>
        <v>0</v>
      </c>
      <c r="I94" s="34"/>
      <c r="J94" s="84" cm="1">
        <f t="array" ref="J94">_xlfn.IFS(I94="7オンス",205,I94="8オンス",240,I94="9オンス",275,I94="",0,I94="500ml給水",500)</f>
        <v>0</v>
      </c>
      <c r="K94" s="75">
        <f t="shared" si="7"/>
        <v>0</v>
      </c>
      <c r="L94" s="6"/>
    </row>
    <row r="95" spans="2:12" x14ac:dyDescent="0.55000000000000004">
      <c r="B95" s="226"/>
      <c r="C95" s="29"/>
      <c r="D95" s="32"/>
      <c r="E95" s="31"/>
      <c r="F95" s="32"/>
      <c r="G95" s="33"/>
      <c r="H95" s="12">
        <f t="shared" si="6"/>
        <v>0</v>
      </c>
      <c r="I95" s="34"/>
      <c r="J95" s="84" cm="1">
        <f t="array" ref="J95">_xlfn.IFS(I95="7オンス",205,I95="8オンス",240,I95="9オンス",275,I95="",0,I95="500ml給水",500)</f>
        <v>0</v>
      </c>
      <c r="K95" s="75">
        <f t="shared" si="7"/>
        <v>0</v>
      </c>
      <c r="L95" s="6"/>
    </row>
    <row r="96" spans="2:12" x14ac:dyDescent="0.55000000000000004">
      <c r="B96" s="226"/>
      <c r="C96" s="29"/>
      <c r="D96" s="32"/>
      <c r="E96" s="31"/>
      <c r="F96" s="32"/>
      <c r="G96" s="33"/>
      <c r="H96" s="12">
        <f t="shared" si="6"/>
        <v>0</v>
      </c>
      <c r="I96" s="34"/>
      <c r="J96" s="84" cm="1">
        <f t="array" ref="J96">_xlfn.IFS(I96="7オンス",205,I96="8オンス",240,I96="9オンス",275,I96="",0,I96="500ml給水",500)</f>
        <v>0</v>
      </c>
      <c r="K96" s="75">
        <f t="shared" si="7"/>
        <v>0</v>
      </c>
      <c r="L96" s="6"/>
    </row>
    <row r="97" spans="2:12" x14ac:dyDescent="0.55000000000000004">
      <c r="B97" s="226"/>
      <c r="C97" s="29"/>
      <c r="D97" s="32"/>
      <c r="E97" s="31"/>
      <c r="F97" s="32"/>
      <c r="G97" s="33"/>
      <c r="H97" s="12">
        <f t="shared" si="6"/>
        <v>0</v>
      </c>
      <c r="I97" s="34"/>
      <c r="J97" s="84" cm="1">
        <f t="array" ref="J97">_xlfn.IFS(I97="7オンス",205,I97="8オンス",240,I97="9オンス",275,I97="",0,I97="500ml給水",500)</f>
        <v>0</v>
      </c>
      <c r="K97" s="75">
        <f t="shared" si="7"/>
        <v>0</v>
      </c>
      <c r="L97" s="6"/>
    </row>
    <row r="98" spans="2:12" x14ac:dyDescent="0.55000000000000004">
      <c r="B98" s="226"/>
      <c r="C98" s="29"/>
      <c r="D98" s="32"/>
      <c r="E98" s="31"/>
      <c r="F98" s="32"/>
      <c r="G98" s="33"/>
      <c r="H98" s="12">
        <f t="shared" si="6"/>
        <v>0</v>
      </c>
      <c r="I98" s="34"/>
      <c r="J98" s="84" cm="1">
        <f t="array" ref="J98">_xlfn.IFS(I98="7オンス",205,I98="8オンス",240,I98="9オンス",275,I98="",0,I98="500ml給水",500)</f>
        <v>0</v>
      </c>
      <c r="K98" s="75">
        <f t="shared" si="7"/>
        <v>0</v>
      </c>
      <c r="L98" s="6"/>
    </row>
    <row r="99" spans="2:12" x14ac:dyDescent="0.55000000000000004">
      <c r="B99" s="226"/>
      <c r="C99" s="29"/>
      <c r="D99" s="32"/>
      <c r="E99" s="31"/>
      <c r="F99" s="32"/>
      <c r="G99" s="33"/>
      <c r="H99" s="12">
        <f t="shared" si="6"/>
        <v>0</v>
      </c>
      <c r="I99" s="34"/>
      <c r="J99" s="84" cm="1">
        <f t="array" ref="J99">_xlfn.IFS(I99="7オンス",205,I99="8オンス",240,I99="9オンス",275,I99="",0,I99="500ml給水",500)</f>
        <v>0</v>
      </c>
      <c r="K99" s="75">
        <f t="shared" si="7"/>
        <v>0</v>
      </c>
      <c r="L99" s="6"/>
    </row>
    <row r="100" spans="2:12" x14ac:dyDescent="0.55000000000000004">
      <c r="B100" s="226"/>
      <c r="C100" s="29"/>
      <c r="D100" s="32"/>
      <c r="E100" s="31"/>
      <c r="F100" s="32"/>
      <c r="G100" s="33"/>
      <c r="H100" s="12">
        <f t="shared" si="6"/>
        <v>0</v>
      </c>
      <c r="I100" s="34"/>
      <c r="J100" s="84" cm="1">
        <f t="array" ref="J100">_xlfn.IFS(I100="7オンス",205,I100="8オンス",240,I100="9オンス",275,I100="",0,I100="500ml給水",500)</f>
        <v>0</v>
      </c>
      <c r="K100" s="75">
        <f t="shared" si="7"/>
        <v>0</v>
      </c>
      <c r="L100" s="6"/>
    </row>
    <row r="101" spans="2:12" x14ac:dyDescent="0.55000000000000004">
      <c r="B101" s="226"/>
      <c r="C101" s="29"/>
      <c r="D101" s="32"/>
      <c r="E101" s="31"/>
      <c r="F101" s="32"/>
      <c r="G101" s="33"/>
      <c r="H101" s="12">
        <f t="shared" si="6"/>
        <v>0</v>
      </c>
      <c r="I101" s="34"/>
      <c r="J101" s="84" cm="1">
        <f t="array" ref="J101">_xlfn.IFS(I101="7オンス",205,I101="8オンス",240,I101="9オンス",275,I101="",0,I101="500ml給水",500)</f>
        <v>0</v>
      </c>
      <c r="K101" s="75">
        <f t="shared" si="7"/>
        <v>0</v>
      </c>
      <c r="L101" s="6"/>
    </row>
    <row r="102" spans="2:12" x14ac:dyDescent="0.55000000000000004">
      <c r="B102" s="226"/>
      <c r="C102" s="29"/>
      <c r="D102" s="32"/>
      <c r="E102" s="31"/>
      <c r="F102" s="32"/>
      <c r="G102" s="33"/>
      <c r="H102" s="12">
        <f t="shared" si="6"/>
        <v>0</v>
      </c>
      <c r="I102" s="34"/>
      <c r="J102" s="84" cm="1">
        <f t="array" ref="J102">_xlfn.IFS(I102="7オンス",205,I102="8オンス",240,I102="9オンス",275,I102="",0,I102="500ml給水",500)</f>
        <v>0</v>
      </c>
      <c r="K102" s="75">
        <f t="shared" si="7"/>
        <v>0</v>
      </c>
      <c r="L102" s="6"/>
    </row>
    <row r="103" spans="2:12" x14ac:dyDescent="0.55000000000000004">
      <c r="B103" s="226"/>
      <c r="C103" s="29"/>
      <c r="D103" s="32"/>
      <c r="E103" s="31"/>
      <c r="F103" s="32"/>
      <c r="G103" s="33"/>
      <c r="H103" s="12">
        <f t="shared" si="6"/>
        <v>0</v>
      </c>
      <c r="I103" s="34"/>
      <c r="J103" s="84" cm="1">
        <f t="array" ref="J103">_xlfn.IFS(I103="7オンス",205,I103="8オンス",240,I103="9オンス",275,I103="",0,I103="500ml給水",500)</f>
        <v>0</v>
      </c>
      <c r="K103" s="75">
        <f t="shared" si="7"/>
        <v>0</v>
      </c>
      <c r="L103" s="6"/>
    </row>
    <row r="104" spans="2:12" x14ac:dyDescent="0.55000000000000004">
      <c r="B104" s="227"/>
      <c r="C104" s="229" t="s">
        <v>97</v>
      </c>
      <c r="D104" s="230"/>
      <c r="E104" s="230"/>
      <c r="F104" s="230"/>
      <c r="G104" s="231"/>
      <c r="H104" s="13">
        <f>SUM(H93:H103)</f>
        <v>0</v>
      </c>
      <c r="I104" s="10"/>
      <c r="J104" s="10"/>
      <c r="K104" s="13">
        <f t="shared" ref="K104" si="8">SUM(K93:K94)</f>
        <v>0</v>
      </c>
      <c r="L104" s="11"/>
    </row>
    <row r="105" spans="2:12" x14ac:dyDescent="0.55000000000000004">
      <c r="B105" s="238" t="s">
        <v>7</v>
      </c>
      <c r="C105" s="239"/>
      <c r="D105" s="239"/>
      <c r="E105" s="239"/>
      <c r="F105" s="239"/>
      <c r="G105" s="240"/>
      <c r="H105" s="26">
        <f>SUM(H104,H92,H67,H29)</f>
        <v>0</v>
      </c>
      <c r="I105" s="25"/>
      <c r="J105" s="25"/>
      <c r="K105" s="26">
        <f>SUM(K104,K92,K67,K29)</f>
        <v>0</v>
      </c>
      <c r="L105" s="79"/>
    </row>
    <row r="106" spans="2:12" x14ac:dyDescent="0.55000000000000004">
      <c r="B106" s="232" t="s">
        <v>95</v>
      </c>
      <c r="C106" s="233"/>
      <c r="D106" s="233"/>
      <c r="E106" s="233"/>
      <c r="F106" s="233"/>
      <c r="G106" s="233"/>
      <c r="H106" s="233"/>
      <c r="I106" s="233"/>
      <c r="J106" s="241"/>
      <c r="K106" s="28">
        <f>K105/500</f>
        <v>0</v>
      </c>
      <c r="L106" s="24"/>
    </row>
    <row r="107" spans="2:12" x14ac:dyDescent="0.55000000000000004">
      <c r="B107" s="232" t="s">
        <v>96</v>
      </c>
      <c r="C107" s="233"/>
      <c r="D107" s="233"/>
      <c r="E107" s="233"/>
      <c r="F107" s="233"/>
      <c r="G107" s="233"/>
      <c r="H107" s="233"/>
      <c r="I107" s="233"/>
      <c r="J107" s="233"/>
      <c r="K107" s="85">
        <f>ROUNDUP(K106,0)</f>
        <v>0</v>
      </c>
      <c r="L107" s="27"/>
    </row>
    <row r="108" spans="2:12" ht="18.5" thickBot="1" x14ac:dyDescent="0.6">
      <c r="B108" s="234" t="s">
        <v>109</v>
      </c>
      <c r="C108" s="234"/>
      <c r="D108" s="234"/>
      <c r="E108" s="234"/>
      <c r="F108" s="234"/>
      <c r="G108" s="234"/>
      <c r="H108" s="234"/>
      <c r="I108" s="234"/>
      <c r="J108" s="234"/>
      <c r="K108" s="86"/>
      <c r="L108" s="24"/>
    </row>
    <row r="109" spans="2:12" ht="18.5" thickBot="1" x14ac:dyDescent="0.6">
      <c r="B109" s="224" t="s">
        <v>98</v>
      </c>
      <c r="C109" s="224"/>
      <c r="D109" s="224"/>
      <c r="E109" s="224"/>
      <c r="F109" s="224"/>
      <c r="G109" s="224"/>
      <c r="H109" s="224"/>
      <c r="I109" s="224"/>
      <c r="J109" s="225"/>
      <c r="K109" s="87">
        <f>ROUNDUP((K107+K108)/24,0)</f>
        <v>0</v>
      </c>
      <c r="L109" s="89"/>
    </row>
  </sheetData>
  <sheetProtection algorithmName="SHA-512" hashValue="CvksiJWkYYdY52u+sjbQAdoHz6n2f6OmYw1gwIEFJos/svYWNjI/HxiZzfV8S7IMREA1bpdYIiPeJn9wORVk5Q==" saltValue="bh0HtCZXLyqFNc/m6zdE3A==" spinCount="100000" sheet="1" insertColumns="0" insertRows="0" sort="0"/>
  <mergeCells count="15">
    <mergeCell ref="B107:J107"/>
    <mergeCell ref="B109:J109"/>
    <mergeCell ref="B68:B92"/>
    <mergeCell ref="C92:G92"/>
    <mergeCell ref="B93:B104"/>
    <mergeCell ref="C104:G104"/>
    <mergeCell ref="B105:G105"/>
    <mergeCell ref="B106:J106"/>
    <mergeCell ref="B108:J108"/>
    <mergeCell ref="B2:C2"/>
    <mergeCell ref="D2:I2"/>
    <mergeCell ref="B5:B29"/>
    <mergeCell ref="C29:G29"/>
    <mergeCell ref="B30:B67"/>
    <mergeCell ref="C67:G67"/>
  </mergeCells>
  <phoneticPr fontId="2"/>
  <conditionalFormatting sqref="B2:C2">
    <cfRule type="cellIs" dxfId="0" priority="1" operator="equal">
      <formula>0</formula>
    </cfRule>
  </conditionalFormatting>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565B8E8-5807-48AF-AE85-A1C2E1CAE70A}">
          <x14:formula1>
            <xm:f>削除禁止!$A$3:$A$6</xm:f>
          </x14:formula1>
          <xm:sqref>I5:I28 I30:I66 I68:I91 I93:I103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8110A-62AE-4176-A70E-852323E0B1F0}">
  <sheetPr>
    <tabColor theme="2"/>
    <pageSetUpPr fitToPage="1"/>
  </sheetPr>
  <dimension ref="B2:H28"/>
  <sheetViews>
    <sheetView topLeftCell="A16" workbookViewId="0">
      <selection activeCell="H36" sqref="H36"/>
    </sheetView>
  </sheetViews>
  <sheetFormatPr defaultRowHeight="18" x14ac:dyDescent="0.55000000000000004"/>
  <cols>
    <col min="1" max="1" width="7.4140625" customWidth="1"/>
    <col min="2" max="2" width="21.83203125" customWidth="1"/>
    <col min="3" max="3" width="30.1640625" customWidth="1"/>
    <col min="5" max="5" width="6.58203125" customWidth="1"/>
    <col min="6" max="7" width="9.4140625" customWidth="1"/>
    <col min="8" max="8" width="30.6640625" style="1" customWidth="1"/>
  </cols>
  <sheetData>
    <row r="2" spans="2:8" x14ac:dyDescent="0.55000000000000004">
      <c r="B2" s="57"/>
      <c r="C2" s="244" t="s">
        <v>42</v>
      </c>
      <c r="D2" s="244"/>
      <c r="E2" s="244"/>
      <c r="F2" s="244"/>
      <c r="G2" s="36"/>
    </row>
    <row r="4" spans="2:8" x14ac:dyDescent="0.55000000000000004">
      <c r="B4" s="58" t="s">
        <v>69</v>
      </c>
      <c r="C4" s="58" t="s">
        <v>9</v>
      </c>
      <c r="D4" s="58" t="s">
        <v>5</v>
      </c>
      <c r="E4" s="58" t="s">
        <v>71</v>
      </c>
      <c r="F4" s="58" t="s">
        <v>72</v>
      </c>
      <c r="G4" s="58" t="s">
        <v>87</v>
      </c>
      <c r="H4" s="58" t="s">
        <v>11</v>
      </c>
    </row>
    <row r="5" spans="2:8" x14ac:dyDescent="0.55000000000000004">
      <c r="B5" s="2" t="s">
        <v>70</v>
      </c>
      <c r="C5" s="30"/>
      <c r="D5" s="31">
        <v>0</v>
      </c>
      <c r="E5" s="32">
        <v>0</v>
      </c>
      <c r="F5" s="75">
        <v>0</v>
      </c>
      <c r="G5" s="75">
        <f t="shared" ref="G5:G26" si="0">ROUNDUP(F5/24, 0)</f>
        <v>0</v>
      </c>
      <c r="H5" s="60"/>
    </row>
    <row r="6" spans="2:8" x14ac:dyDescent="0.55000000000000004">
      <c r="B6" s="2" t="s">
        <v>73</v>
      </c>
      <c r="C6" s="30"/>
      <c r="D6" s="31">
        <v>0</v>
      </c>
      <c r="E6" s="32">
        <v>0</v>
      </c>
      <c r="F6" s="75">
        <v>0</v>
      </c>
      <c r="G6" s="75">
        <f t="shared" si="0"/>
        <v>0</v>
      </c>
      <c r="H6" s="60"/>
    </row>
    <row r="7" spans="2:8" x14ac:dyDescent="0.55000000000000004">
      <c r="B7" s="2" t="s">
        <v>74</v>
      </c>
      <c r="C7" s="30"/>
      <c r="D7" s="31">
        <v>0</v>
      </c>
      <c r="E7" s="32">
        <v>0</v>
      </c>
      <c r="F7" s="75">
        <v>0</v>
      </c>
      <c r="G7" s="75">
        <f t="shared" si="0"/>
        <v>0</v>
      </c>
      <c r="H7" s="60"/>
    </row>
    <row r="8" spans="2:8" x14ac:dyDescent="0.55000000000000004">
      <c r="B8" s="2" t="s">
        <v>75</v>
      </c>
      <c r="C8" s="30"/>
      <c r="D8" s="31">
        <v>0</v>
      </c>
      <c r="E8" s="32">
        <v>0</v>
      </c>
      <c r="F8" s="75">
        <v>0</v>
      </c>
      <c r="G8" s="75">
        <f t="shared" si="0"/>
        <v>0</v>
      </c>
      <c r="H8" s="60"/>
    </row>
    <row r="9" spans="2:8" x14ac:dyDescent="0.55000000000000004">
      <c r="B9" s="2" t="s">
        <v>76</v>
      </c>
      <c r="C9" s="30"/>
      <c r="D9" s="31">
        <v>0</v>
      </c>
      <c r="E9" s="32">
        <v>0</v>
      </c>
      <c r="F9" s="75">
        <v>0</v>
      </c>
      <c r="G9" s="75">
        <f t="shared" si="0"/>
        <v>0</v>
      </c>
      <c r="H9" s="60"/>
    </row>
    <row r="10" spans="2:8" x14ac:dyDescent="0.55000000000000004">
      <c r="B10" s="2" t="s">
        <v>8</v>
      </c>
      <c r="C10" s="30"/>
      <c r="D10" s="31">
        <v>0</v>
      </c>
      <c r="E10" s="32">
        <v>0</v>
      </c>
      <c r="F10" s="75">
        <v>0</v>
      </c>
      <c r="G10" s="75">
        <f t="shared" si="0"/>
        <v>0</v>
      </c>
      <c r="H10" s="60"/>
    </row>
    <row r="11" spans="2:8" x14ac:dyDescent="0.55000000000000004">
      <c r="B11" s="2" t="s">
        <v>77</v>
      </c>
      <c r="C11" s="30"/>
      <c r="D11" s="31">
        <v>0</v>
      </c>
      <c r="E11" s="32">
        <v>0</v>
      </c>
      <c r="F11" s="75">
        <f t="shared" ref="F11:F26" si="1">D11*E11</f>
        <v>0</v>
      </c>
      <c r="G11" s="75">
        <f t="shared" si="0"/>
        <v>0</v>
      </c>
      <c r="H11" s="60"/>
    </row>
    <row r="12" spans="2:8" x14ac:dyDescent="0.55000000000000004">
      <c r="B12" s="2" t="s">
        <v>79</v>
      </c>
      <c r="C12" s="30"/>
      <c r="D12" s="31">
        <v>0</v>
      </c>
      <c r="E12" s="32">
        <v>0</v>
      </c>
      <c r="F12" s="75">
        <f t="shared" si="1"/>
        <v>0</v>
      </c>
      <c r="G12" s="75">
        <f t="shared" si="0"/>
        <v>0</v>
      </c>
      <c r="H12" s="60"/>
    </row>
    <row r="13" spans="2:8" x14ac:dyDescent="0.55000000000000004">
      <c r="B13" s="2" t="s">
        <v>80</v>
      </c>
      <c r="C13" s="30"/>
      <c r="D13" s="31">
        <v>0</v>
      </c>
      <c r="E13" s="32">
        <v>0</v>
      </c>
      <c r="F13" s="75">
        <v>0</v>
      </c>
      <c r="G13" s="75">
        <f t="shared" si="0"/>
        <v>0</v>
      </c>
      <c r="H13" s="60"/>
    </row>
    <row r="14" spans="2:8" x14ac:dyDescent="0.55000000000000004">
      <c r="B14" s="2" t="s">
        <v>81</v>
      </c>
      <c r="C14" s="30"/>
      <c r="D14" s="31">
        <v>0</v>
      </c>
      <c r="E14" s="32">
        <v>0</v>
      </c>
      <c r="F14" s="75">
        <f t="shared" si="1"/>
        <v>0</v>
      </c>
      <c r="G14" s="75">
        <f t="shared" si="0"/>
        <v>0</v>
      </c>
      <c r="H14" s="60"/>
    </row>
    <row r="15" spans="2:8" x14ac:dyDescent="0.55000000000000004">
      <c r="B15" s="2" t="s">
        <v>82</v>
      </c>
      <c r="C15" s="30"/>
      <c r="D15" s="31">
        <v>0</v>
      </c>
      <c r="E15" s="32">
        <v>0</v>
      </c>
      <c r="F15" s="75">
        <v>0</v>
      </c>
      <c r="G15" s="75">
        <f t="shared" si="0"/>
        <v>0</v>
      </c>
      <c r="H15" s="60"/>
    </row>
    <row r="16" spans="2:8" x14ac:dyDescent="0.55000000000000004">
      <c r="B16" s="2" t="s">
        <v>83</v>
      </c>
      <c r="C16" s="30"/>
      <c r="D16" s="31">
        <v>0</v>
      </c>
      <c r="E16" s="32">
        <v>0</v>
      </c>
      <c r="F16" s="75">
        <v>0</v>
      </c>
      <c r="G16" s="75">
        <f t="shared" si="0"/>
        <v>0</v>
      </c>
      <c r="H16" s="60"/>
    </row>
    <row r="17" spans="2:8" x14ac:dyDescent="0.55000000000000004">
      <c r="B17" s="76" t="s">
        <v>86</v>
      </c>
      <c r="C17" s="30"/>
      <c r="D17" s="31">
        <v>0</v>
      </c>
      <c r="E17" s="32">
        <v>0</v>
      </c>
      <c r="F17" s="75">
        <v>0</v>
      </c>
      <c r="G17" s="75">
        <f t="shared" si="0"/>
        <v>0</v>
      </c>
      <c r="H17" s="60"/>
    </row>
    <row r="18" spans="2:8" x14ac:dyDescent="0.55000000000000004">
      <c r="B18" s="76" t="s">
        <v>78</v>
      </c>
      <c r="C18" s="30"/>
      <c r="D18" s="31">
        <v>0</v>
      </c>
      <c r="E18" s="32">
        <v>0</v>
      </c>
      <c r="F18" s="75">
        <v>0</v>
      </c>
      <c r="G18" s="75">
        <f t="shared" si="0"/>
        <v>0</v>
      </c>
      <c r="H18" s="60"/>
    </row>
    <row r="19" spans="2:8" x14ac:dyDescent="0.55000000000000004">
      <c r="B19" s="32"/>
      <c r="C19" s="30"/>
      <c r="D19" s="31"/>
      <c r="E19" s="32"/>
      <c r="F19" s="75">
        <f t="shared" si="1"/>
        <v>0</v>
      </c>
      <c r="G19" s="75">
        <f t="shared" si="0"/>
        <v>0</v>
      </c>
      <c r="H19" s="60"/>
    </row>
    <row r="20" spans="2:8" x14ac:dyDescent="0.55000000000000004">
      <c r="B20" s="32"/>
      <c r="C20" s="30"/>
      <c r="D20" s="31"/>
      <c r="E20" s="32"/>
      <c r="F20" s="75">
        <f t="shared" si="1"/>
        <v>0</v>
      </c>
      <c r="G20" s="75">
        <f t="shared" si="0"/>
        <v>0</v>
      </c>
      <c r="H20" s="60"/>
    </row>
    <row r="21" spans="2:8" x14ac:dyDescent="0.55000000000000004">
      <c r="B21" s="32"/>
      <c r="C21" s="30"/>
      <c r="D21" s="31"/>
      <c r="E21" s="32"/>
      <c r="F21" s="75">
        <f t="shared" si="1"/>
        <v>0</v>
      </c>
      <c r="G21" s="75">
        <f t="shared" si="0"/>
        <v>0</v>
      </c>
      <c r="H21" s="60"/>
    </row>
    <row r="22" spans="2:8" x14ac:dyDescent="0.55000000000000004">
      <c r="B22" s="32"/>
      <c r="C22" s="30"/>
      <c r="D22" s="31"/>
      <c r="E22" s="32"/>
      <c r="F22" s="75">
        <f t="shared" si="1"/>
        <v>0</v>
      </c>
      <c r="G22" s="75">
        <f t="shared" si="0"/>
        <v>0</v>
      </c>
      <c r="H22" s="60"/>
    </row>
    <row r="23" spans="2:8" x14ac:dyDescent="0.55000000000000004">
      <c r="B23" s="32"/>
      <c r="C23" s="30"/>
      <c r="D23" s="31"/>
      <c r="E23" s="32"/>
      <c r="F23" s="75">
        <f t="shared" si="1"/>
        <v>0</v>
      </c>
      <c r="G23" s="75">
        <f t="shared" si="0"/>
        <v>0</v>
      </c>
      <c r="H23" s="60"/>
    </row>
    <row r="24" spans="2:8" x14ac:dyDescent="0.55000000000000004">
      <c r="B24" s="32"/>
      <c r="C24" s="30"/>
      <c r="D24" s="31"/>
      <c r="E24" s="32"/>
      <c r="F24" s="75">
        <f>D24*E24</f>
        <v>0</v>
      </c>
      <c r="G24" s="75">
        <f t="shared" si="0"/>
        <v>0</v>
      </c>
      <c r="H24" s="60"/>
    </row>
    <row r="25" spans="2:8" x14ac:dyDescent="0.55000000000000004">
      <c r="B25" s="32"/>
      <c r="C25" s="30"/>
      <c r="D25" s="31"/>
      <c r="E25" s="32"/>
      <c r="F25" s="75">
        <f t="shared" si="1"/>
        <v>0</v>
      </c>
      <c r="G25" s="75">
        <f t="shared" si="0"/>
        <v>0</v>
      </c>
      <c r="H25" s="60"/>
    </row>
    <row r="26" spans="2:8" x14ac:dyDescent="0.55000000000000004">
      <c r="B26" s="32"/>
      <c r="C26" s="30"/>
      <c r="D26" s="31"/>
      <c r="E26" s="32"/>
      <c r="F26" s="75">
        <f t="shared" si="1"/>
        <v>0</v>
      </c>
      <c r="G26" s="75">
        <f t="shared" si="0"/>
        <v>0</v>
      </c>
      <c r="H26" s="60"/>
    </row>
    <row r="27" spans="2:8" x14ac:dyDescent="0.55000000000000004">
      <c r="B27" s="234" t="s">
        <v>99</v>
      </c>
      <c r="C27" s="234"/>
      <c r="D27" s="234"/>
      <c r="E27" s="234"/>
      <c r="F27" s="59">
        <f>SUM(F5:F26)</f>
        <v>0</v>
      </c>
      <c r="G27" s="59"/>
      <c r="H27" s="24"/>
    </row>
    <row r="28" spans="2:8" x14ac:dyDescent="0.55000000000000004">
      <c r="B28" s="232" t="s">
        <v>85</v>
      </c>
      <c r="C28" s="233"/>
      <c r="D28" s="233"/>
      <c r="E28" s="233"/>
      <c r="F28" s="241"/>
      <c r="G28" s="74">
        <f>CEILING(SUM(G5:G26), 5)</f>
        <v>0</v>
      </c>
      <c r="H28" s="24"/>
    </row>
  </sheetData>
  <sheetProtection algorithmName="SHA-512" hashValue="slOXB26TkXR63VTL+/ys+Kp9T3NU9Q0znVonTDbmw9nIO7fIIVi/y+ZtwZsQV29BfgPUy7K6bvJW65ZMdEww+w==" saltValue="EVtfmTDulbQh5lmzWVwsmQ==" spinCount="100000" sheet="1" objects="1" scenarios="1"/>
  <mergeCells count="3">
    <mergeCell ref="C2:F2"/>
    <mergeCell ref="B27:E27"/>
    <mergeCell ref="B28:F28"/>
  </mergeCells>
  <phoneticPr fontId="2"/>
  <pageMargins left="0.25" right="0.25" top="0.75" bottom="0.75" header="0.3" footer="0.3"/>
  <pageSetup paperSize="9"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F7"/>
  <sheetViews>
    <sheetView workbookViewId="0">
      <selection activeCell="F8" sqref="F8"/>
    </sheetView>
  </sheetViews>
  <sheetFormatPr defaultRowHeight="18" x14ac:dyDescent="0.55000000000000004"/>
  <cols>
    <col min="1" max="1" width="21.9140625" customWidth="1"/>
  </cols>
  <sheetData>
    <row r="3" spans="1:6" x14ac:dyDescent="0.55000000000000004">
      <c r="A3" t="s">
        <v>15</v>
      </c>
      <c r="B3">
        <v>205</v>
      </c>
      <c r="F3" t="s">
        <v>874</v>
      </c>
    </row>
    <row r="4" spans="1:6" x14ac:dyDescent="0.55000000000000004">
      <c r="A4" t="s">
        <v>16</v>
      </c>
      <c r="B4">
        <v>240</v>
      </c>
      <c r="F4" t="s">
        <v>875</v>
      </c>
    </row>
    <row r="5" spans="1:6" x14ac:dyDescent="0.55000000000000004">
      <c r="A5" t="s">
        <v>17</v>
      </c>
      <c r="B5">
        <v>275</v>
      </c>
      <c r="F5" t="s">
        <v>876</v>
      </c>
    </row>
    <row r="6" spans="1:6" x14ac:dyDescent="0.55000000000000004">
      <c r="A6" t="s">
        <v>94</v>
      </c>
      <c r="B6">
        <v>500</v>
      </c>
      <c r="F6" t="s">
        <v>877</v>
      </c>
    </row>
    <row r="7" spans="1:6" x14ac:dyDescent="0.55000000000000004">
      <c r="A7" t="s">
        <v>84</v>
      </c>
      <c r="B7">
        <v>300</v>
      </c>
      <c r="F7" t="s">
        <v>878</v>
      </c>
    </row>
  </sheetData>
  <sheetProtection algorithmName="SHA-512" hashValue="q0z7BeDKaJnJnjOfiPfgkUWxeQvk6jXTlxgTfQPhtFPjntZFzrXxTDmRRVdd/7qooUBj3BHf9Cu7kUt9KUEX7w==" saltValue="onRhNJg/sibWYplrOG/5nw==" spinCount="100000" sheet="1" objects="1" scenarios="1"/>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3529B00-63C1-43BF-81C5-60A9CBDB50A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発注書【見本】</vt:lpstr>
      <vt:lpstr>発注書【記入用➀】</vt:lpstr>
      <vt:lpstr>発注書【記入用②】</vt:lpstr>
      <vt:lpstr>西濃運輸営業所一覧</vt:lpstr>
      <vt:lpstr>算出用シート【見本】</vt:lpstr>
      <vt:lpstr>算出用シート【エイジ】</vt:lpstr>
      <vt:lpstr>算出用シート【エリート】</vt:lpstr>
      <vt:lpstr>削除禁止</vt:lpstr>
      <vt:lpstr>発注書【記入用➀】!Print_Area</vt:lpstr>
      <vt:lpstr>発注書【記入用②】!Print_Area</vt:lpstr>
      <vt:lpstr>発注書【見本】!Print_Area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裕也 内藤</cp:lastModifiedBy>
  <cp:lastPrinted>2024-03-18T02:54:02Z</cp:lastPrinted>
  <dcterms:created xsi:type="dcterms:W3CDTF">2022-01-21T02:24:20Z</dcterms:created>
  <dcterms:modified xsi:type="dcterms:W3CDTF">2025-04-23T08:24:23Z</dcterms:modified>
</cp:coreProperties>
</file>